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onsored Programs\Budget Templates\"/>
    </mc:Choice>
  </mc:AlternateContent>
  <xr:revisionPtr revIDLastSave="0" documentId="13_ncr:1_{0A77359E-D56E-4F19-BC96-3195384F6693}" xr6:coauthVersionLast="45" xr6:coauthVersionMax="45" xr10:uidLastSave="{00000000-0000-0000-0000-000000000000}"/>
  <bookViews>
    <workbookView xWindow="-110" yWindow="-110" windowWidth="19420" windowHeight="10420" tabRatio="708" xr2:uid="{00000000-000D-0000-FFFF-FFFF00000000}"/>
  </bookViews>
  <sheets>
    <sheet name="Proposal Budget" sheetId="1" r:id="rId1"/>
    <sheet name="Subaward1" sheetId="7" r:id="rId2"/>
    <sheet name="Subaward2" sheetId="19" r:id="rId3"/>
    <sheet name="Sub Summary" sheetId="9" r:id="rId4"/>
    <sheet name="Subaward3" sheetId="20" state="hidden" r:id="rId5"/>
    <sheet name="Subaward4" sheetId="21" state="hidden" r:id="rId6"/>
  </sheets>
  <definedNames>
    <definedName name="_xlnm.Print_Area" localSheetId="0">'Proposal Budget'!$A$1:$AB$170</definedName>
    <definedName name="_xlnm.Print_Area" localSheetId="3">'Sub Summary'!$A$1:$G$93</definedName>
    <definedName name="_xlnm.Print_Area" localSheetId="1">Subaward1!$A$1:$W$68</definedName>
    <definedName name="_xlnm.Print_Area" localSheetId="2">Subaward2!$A$1:$W$68</definedName>
    <definedName name="_xlnm.Print_Area" localSheetId="4">Subaward3!$A$1:$W$68</definedName>
    <definedName name="_xlnm.Print_Area" localSheetId="5">Subaward4!$A$1:$W$68</definedName>
    <definedName name="_xlnm.Print_Titles" localSheetId="0">'Proposal Budget'!$A:$A,'Proposal Budget'!$1:$13</definedName>
    <definedName name="_xlnm.Print_Titles" localSheetId="3">'Sub Summary'!$1:$5</definedName>
    <definedName name="Z_7B294FC2_916F_11D5_82DA_0080AD0D53D7_.wvu.PrintArea" localSheetId="0" hidden="1">'Proposal Budget'!$A$11:$AB$108</definedName>
    <definedName name="Z_7B294FC2_916F_11D5_82DA_0080AD0D53D7_.wvu.Rows" localSheetId="0" hidden="1">'Proposal Budget'!#REF!,'Proposal Budget'!$47:$48,'Proposal Budget'!#REF!,'Proposal Budget'!#REF!,'Proposal Budget'!$66:$66,'Proposal Budget'!$75:$76</definedName>
  </definedNames>
  <calcPr calcId="191029"/>
  <customWorkbookViews>
    <customWorkbookView name="all" guid="{7B294FC2-916F-11D5-82DA-0080AD0D53D7}" maximized="1" windowWidth="796" windowHeight="43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R17" i="1"/>
  <c r="U17" i="1"/>
  <c r="X17" i="1"/>
  <c r="O18" i="1"/>
  <c r="R18" i="1"/>
  <c r="U18" i="1"/>
  <c r="X18" i="1"/>
  <c r="O19" i="1"/>
  <c r="R19" i="1"/>
  <c r="U19" i="1"/>
  <c r="X19" i="1"/>
  <c r="O20" i="1"/>
  <c r="R20" i="1"/>
  <c r="U20" i="1"/>
  <c r="X20" i="1"/>
  <c r="O21" i="1"/>
  <c r="R21" i="1"/>
  <c r="U21" i="1"/>
  <c r="X21" i="1"/>
  <c r="O22" i="1"/>
  <c r="R22" i="1"/>
  <c r="U22" i="1"/>
  <c r="X22" i="1"/>
  <c r="O23" i="1"/>
  <c r="R23" i="1"/>
  <c r="U23" i="1"/>
  <c r="X23" i="1"/>
  <c r="O24" i="1"/>
  <c r="R24" i="1"/>
  <c r="U24" i="1"/>
  <c r="X24" i="1"/>
  <c r="O25" i="1"/>
  <c r="R25" i="1"/>
  <c r="U25" i="1"/>
  <c r="X25" i="1"/>
  <c r="O26" i="1"/>
  <c r="R26" i="1"/>
  <c r="U26" i="1"/>
  <c r="X26" i="1"/>
  <c r="O27" i="1"/>
  <c r="R27" i="1"/>
  <c r="U27" i="1"/>
  <c r="X27" i="1"/>
  <c r="O28" i="1"/>
  <c r="R28" i="1"/>
  <c r="U28" i="1"/>
  <c r="X28" i="1"/>
  <c r="O29" i="1"/>
  <c r="R29" i="1"/>
  <c r="U29" i="1"/>
  <c r="X29" i="1"/>
  <c r="O30" i="1"/>
  <c r="R30" i="1"/>
  <c r="U30" i="1"/>
  <c r="X30" i="1"/>
  <c r="O31" i="1"/>
  <c r="R31" i="1"/>
  <c r="U31" i="1"/>
  <c r="X31" i="1"/>
  <c r="N39" i="1"/>
  <c r="Q39" i="1"/>
  <c r="T39" i="1"/>
  <c r="W39" i="1"/>
  <c r="N46" i="1"/>
  <c r="Q46" i="1"/>
  <c r="T46" i="1"/>
  <c r="W46" i="1"/>
  <c r="N50" i="1"/>
  <c r="Q50" i="1"/>
  <c r="T50" i="1"/>
  <c r="W50" i="1"/>
  <c r="N57" i="1"/>
  <c r="Q57" i="1"/>
  <c r="T57" i="1"/>
  <c r="W57" i="1"/>
  <c r="N123" i="1"/>
  <c r="Q123" i="1"/>
  <c r="T123" i="1"/>
  <c r="W123" i="1"/>
  <c r="N130" i="1"/>
  <c r="Q130" i="1"/>
  <c r="T130" i="1"/>
  <c r="W130" i="1"/>
  <c r="N142" i="1"/>
  <c r="Q142" i="1"/>
  <c r="T142" i="1"/>
  <c r="W142" i="1"/>
  <c r="AF39" i="1" l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J43" i="1"/>
  <c r="AH43" i="1"/>
  <c r="AI43" i="1"/>
  <c r="AF44" i="1"/>
  <c r="AG44" i="1"/>
  <c r="AH44" i="1"/>
  <c r="AI44" i="1"/>
  <c r="AF45" i="1"/>
  <c r="AG45" i="1"/>
  <c r="AJ45" i="1" s="1"/>
  <c r="AH45" i="1"/>
  <c r="AI45" i="1"/>
  <c r="AF46" i="1"/>
  <c r="AG46" i="1"/>
  <c r="AJ46" i="1" s="1"/>
  <c r="AH46" i="1"/>
  <c r="AI46" i="1"/>
  <c r="AF47" i="1"/>
  <c r="AJ47" i="1"/>
  <c r="AG47" i="1"/>
  <c r="AH47" i="1"/>
  <c r="AI47" i="1"/>
  <c r="AF48" i="1"/>
  <c r="AG48" i="1"/>
  <c r="AH48" i="1"/>
  <c r="AI48" i="1"/>
  <c r="AF49" i="1"/>
  <c r="AJ49" i="1" s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J53" i="1" s="1"/>
  <c r="AF54" i="1"/>
  <c r="AG54" i="1"/>
  <c r="AH54" i="1"/>
  <c r="AI54" i="1"/>
  <c r="AF55" i="1"/>
  <c r="AG55" i="1"/>
  <c r="AH55" i="1"/>
  <c r="AI55" i="1"/>
  <c r="AF56" i="1"/>
  <c r="AG56" i="1"/>
  <c r="AH56" i="1"/>
  <c r="AJ56" i="1" s="1"/>
  <c r="AI56" i="1"/>
  <c r="AF57" i="1"/>
  <c r="AG57" i="1"/>
  <c r="AJ57" i="1" s="1"/>
  <c r="AH57" i="1"/>
  <c r="AI57" i="1"/>
  <c r="AF58" i="1"/>
  <c r="AG58" i="1"/>
  <c r="AH58" i="1"/>
  <c r="AJ58" i="1" s="1"/>
  <c r="AI58" i="1"/>
  <c r="AF59" i="1"/>
  <c r="AG59" i="1"/>
  <c r="AH59" i="1"/>
  <c r="AI59" i="1"/>
  <c r="AF60" i="1"/>
  <c r="AG60" i="1"/>
  <c r="AJ60" i="1" s="1"/>
  <c r="AH60" i="1"/>
  <c r="AI60" i="1"/>
  <c r="AF61" i="1"/>
  <c r="AG61" i="1"/>
  <c r="AJ61" i="1" s="1"/>
  <c r="AH61" i="1"/>
  <c r="AI61" i="1"/>
  <c r="AF62" i="1"/>
  <c r="AJ62" i="1" s="1"/>
  <c r="AG62" i="1"/>
  <c r="AH62" i="1"/>
  <c r="AI62" i="1"/>
  <c r="AF63" i="1"/>
  <c r="AG63" i="1"/>
  <c r="AH63" i="1"/>
  <c r="AI63" i="1"/>
  <c r="AF64" i="1"/>
  <c r="AG64" i="1"/>
  <c r="AH64" i="1"/>
  <c r="AI64" i="1"/>
  <c r="AJ64" i="1" s="1"/>
  <c r="AF65" i="1"/>
  <c r="AJ65" i="1" s="1"/>
  <c r="AG65" i="1"/>
  <c r="AH65" i="1"/>
  <c r="AI65" i="1"/>
  <c r="AE65" i="1"/>
  <c r="AE64" i="1"/>
  <c r="AE63" i="1"/>
  <c r="AJ63" i="1" s="1"/>
  <c r="AE58" i="1"/>
  <c r="AE57" i="1"/>
  <c r="AE56" i="1"/>
  <c r="AE55" i="1"/>
  <c r="AE51" i="1"/>
  <c r="AJ51" i="1" s="1"/>
  <c r="AE49" i="1"/>
  <c r="AE48" i="1"/>
  <c r="AJ48" i="1"/>
  <c r="AE47" i="1"/>
  <c r="AE46" i="1"/>
  <c r="AE45" i="1"/>
  <c r="AE50" i="1"/>
  <c r="AE52" i="1"/>
  <c r="AE53" i="1"/>
  <c r="AE54" i="1"/>
  <c r="AJ54" i="1" s="1"/>
  <c r="AE44" i="1"/>
  <c r="AJ44" i="1" s="1"/>
  <c r="AJ52" i="1"/>
  <c r="AE59" i="1"/>
  <c r="AE60" i="1"/>
  <c r="AE61" i="1"/>
  <c r="AE62" i="1"/>
  <c r="AD64" i="1"/>
  <c r="AD65" i="1"/>
  <c r="AD66" i="1"/>
  <c r="AD67" i="1"/>
  <c r="AD63" i="1"/>
  <c r="AD58" i="1"/>
  <c r="AD57" i="1"/>
  <c r="AD56" i="1"/>
  <c r="AD55" i="1"/>
  <c r="AD51" i="1"/>
  <c r="AD50" i="1"/>
  <c r="AD49" i="1"/>
  <c r="AD52" i="1"/>
  <c r="AD53" i="1"/>
  <c r="AD54" i="1"/>
  <c r="AD59" i="1"/>
  <c r="AD60" i="1"/>
  <c r="AD61" i="1"/>
  <c r="AD62" i="1"/>
  <c r="AD48" i="1"/>
  <c r="AD47" i="1"/>
  <c r="AD46" i="1"/>
  <c r="AD45" i="1"/>
  <c r="AD44" i="1"/>
  <c r="AD40" i="1"/>
  <c r="AD41" i="1"/>
  <c r="AD42" i="1"/>
  <c r="AD43" i="1"/>
  <c r="AE41" i="1"/>
  <c r="AE42" i="1"/>
  <c r="AE43" i="1"/>
  <c r="AE40" i="1"/>
  <c r="AJ40" i="1" s="1"/>
  <c r="AE39" i="1"/>
  <c r="AJ50" i="1"/>
  <c r="AJ55" i="1"/>
  <c r="AJ42" i="1"/>
  <c r="AJ41" i="1"/>
  <c r="L18" i="1"/>
  <c r="AA18" i="1" s="1"/>
  <c r="E67" i="1"/>
  <c r="K67" i="1"/>
  <c r="F67" i="1"/>
  <c r="N67" i="1" s="1"/>
  <c r="G67" i="1"/>
  <c r="Q67" i="1" s="1"/>
  <c r="H67" i="1"/>
  <c r="T67" i="1" s="1"/>
  <c r="I67" i="1"/>
  <c r="W67" i="1" s="1"/>
  <c r="G73" i="9"/>
  <c r="G74" i="9"/>
  <c r="G75" i="9"/>
  <c r="E66" i="1"/>
  <c r="K66" i="1" s="1"/>
  <c r="F66" i="1"/>
  <c r="N66" i="1" s="1"/>
  <c r="G66" i="1"/>
  <c r="Q66" i="1" s="1"/>
  <c r="H66" i="1"/>
  <c r="T66" i="1" s="1"/>
  <c r="T65" i="1" s="1"/>
  <c r="T79" i="1" s="1"/>
  <c r="I66" i="1"/>
  <c r="W66" i="1" s="1"/>
  <c r="AE31" i="1"/>
  <c r="AF31" i="1" s="1"/>
  <c r="AE30" i="1"/>
  <c r="AE29" i="1"/>
  <c r="AE28" i="1"/>
  <c r="AF28" i="1" s="1"/>
  <c r="AE27" i="1"/>
  <c r="AF27" i="1" s="1"/>
  <c r="AE26" i="1"/>
  <c r="AF26" i="1" s="1"/>
  <c r="AE25" i="1"/>
  <c r="AF25" i="1" s="1"/>
  <c r="AE24" i="1"/>
  <c r="AF24" i="1"/>
  <c r="AG24" i="1"/>
  <c r="AE23" i="1"/>
  <c r="AF23" i="1"/>
  <c r="AG23" i="1" s="1"/>
  <c r="AE22" i="1"/>
  <c r="AF22" i="1" s="1"/>
  <c r="AE21" i="1"/>
  <c r="AF21" i="1" s="1"/>
  <c r="AE20" i="1"/>
  <c r="AF20" i="1"/>
  <c r="AE19" i="1"/>
  <c r="AF19" i="1" s="1"/>
  <c r="L19" i="1"/>
  <c r="AA19" i="1" s="1"/>
  <c r="AE18" i="1"/>
  <c r="AE17" i="1"/>
  <c r="AF17" i="1" s="1"/>
  <c r="AE16" i="1"/>
  <c r="AF16" i="1"/>
  <c r="AE15" i="1"/>
  <c r="AF15" i="1" s="1"/>
  <c r="AG15" i="1" s="1"/>
  <c r="L30" i="1"/>
  <c r="AA30" i="1" s="1"/>
  <c r="L31" i="1"/>
  <c r="AA31" i="1" s="1"/>
  <c r="K46" i="1"/>
  <c r="K39" i="1"/>
  <c r="AB39" i="1" s="1"/>
  <c r="AB61" i="1"/>
  <c r="AB60" i="1"/>
  <c r="AB59" i="1"/>
  <c r="AB53" i="1"/>
  <c r="AB43" i="1"/>
  <c r="AB42" i="1"/>
  <c r="AB41" i="1"/>
  <c r="L25" i="1"/>
  <c r="AA25" i="1" s="1"/>
  <c r="L22" i="1"/>
  <c r="AA22" i="1" s="1"/>
  <c r="K123" i="1"/>
  <c r="AB76" i="1"/>
  <c r="AB75" i="1"/>
  <c r="AB74" i="1"/>
  <c r="AB73" i="1"/>
  <c r="AB72" i="1"/>
  <c r="AB71" i="1"/>
  <c r="AB70" i="1"/>
  <c r="AB69" i="1"/>
  <c r="AB68" i="1"/>
  <c r="AB63" i="1"/>
  <c r="AB62" i="1"/>
  <c r="AB58" i="1"/>
  <c r="AB55" i="1"/>
  <c r="AB54" i="1"/>
  <c r="AB52" i="1"/>
  <c r="AB51" i="1"/>
  <c r="AB48" i="1"/>
  <c r="AB47" i="1"/>
  <c r="AB44" i="1"/>
  <c r="AB40" i="1"/>
  <c r="A91" i="1"/>
  <c r="A99" i="1"/>
  <c r="B92" i="1"/>
  <c r="B94" i="1"/>
  <c r="G139" i="9"/>
  <c r="G138" i="9"/>
  <c r="G126" i="9"/>
  <c r="G125" i="9"/>
  <c r="G113" i="9"/>
  <c r="G112" i="9"/>
  <c r="G100" i="9"/>
  <c r="G99" i="9"/>
  <c r="G101" i="9"/>
  <c r="B58" i="9"/>
  <c r="B57" i="9"/>
  <c r="A56" i="9"/>
  <c r="B45" i="9"/>
  <c r="B44" i="9"/>
  <c r="A43" i="9"/>
  <c r="Z84" i="21"/>
  <c r="Y84" i="21"/>
  <c r="Z76" i="21"/>
  <c r="Y76" i="21"/>
  <c r="W65" i="21"/>
  <c r="W55" i="21"/>
  <c r="W54" i="21"/>
  <c r="W53" i="21"/>
  <c r="W52" i="21"/>
  <c r="U51" i="21"/>
  <c r="S51" i="21"/>
  <c r="Q51" i="21"/>
  <c r="O51" i="21"/>
  <c r="M51" i="21"/>
  <c r="W51" i="21" s="1"/>
  <c r="W49" i="21"/>
  <c r="W48" i="21"/>
  <c r="W47" i="21"/>
  <c r="W46" i="21"/>
  <c r="W45" i="21"/>
  <c r="W44" i="21"/>
  <c r="U43" i="21"/>
  <c r="S43" i="21"/>
  <c r="Q43" i="21"/>
  <c r="O43" i="21"/>
  <c r="M43" i="21"/>
  <c r="W43" i="21" s="1"/>
  <c r="W41" i="21"/>
  <c r="W40" i="21"/>
  <c r="W39" i="21"/>
  <c r="U38" i="21"/>
  <c r="S38" i="21"/>
  <c r="Q38" i="21"/>
  <c r="O38" i="21"/>
  <c r="M38" i="21"/>
  <c r="W38" i="21" s="1"/>
  <c r="W36" i="21"/>
  <c r="W35" i="21"/>
  <c r="W34" i="21"/>
  <c r="U33" i="21"/>
  <c r="S33" i="21"/>
  <c r="Q33" i="21"/>
  <c r="W33" i="21" s="1"/>
  <c r="O33" i="21"/>
  <c r="M33" i="21"/>
  <c r="W31" i="21"/>
  <c r="W30" i="21"/>
  <c r="W29" i="21"/>
  <c r="U28" i="21"/>
  <c r="S28" i="21"/>
  <c r="Q28" i="21"/>
  <c r="O28" i="21"/>
  <c r="M28" i="21"/>
  <c r="W28" i="21"/>
  <c r="W25" i="21"/>
  <c r="W24" i="21"/>
  <c r="W23" i="21"/>
  <c r="W22" i="21"/>
  <c r="U21" i="21"/>
  <c r="W21" i="21" s="1"/>
  <c r="S21" i="21"/>
  <c r="Q21" i="21"/>
  <c r="O21" i="21"/>
  <c r="M21" i="21"/>
  <c r="Y17" i="21"/>
  <c r="X17" i="21"/>
  <c r="B17" i="21"/>
  <c r="Y16" i="21"/>
  <c r="X16" i="21"/>
  <c r="B16" i="21"/>
  <c r="A9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H8" i="21"/>
  <c r="G8" i="21"/>
  <c r="F8" i="21"/>
  <c r="E8" i="21"/>
  <c r="D8" i="21"/>
  <c r="AK7" i="21"/>
  <c r="AJ7" i="21"/>
  <c r="AI7" i="21"/>
  <c r="AH7" i="21"/>
  <c r="AG7" i="21"/>
  <c r="Z7" i="21"/>
  <c r="W7" i="21"/>
  <c r="U7" i="21"/>
  <c r="S7" i="21"/>
  <c r="Q7" i="21"/>
  <c r="O7" i="21"/>
  <c r="M7" i="21"/>
  <c r="L7" i="21"/>
  <c r="K7" i="21"/>
  <c r="J7" i="21"/>
  <c r="I7" i="21"/>
  <c r="D7" i="21"/>
  <c r="C7" i="21"/>
  <c r="B7" i="21"/>
  <c r="A7" i="21"/>
  <c r="AG6" i="21"/>
  <c r="Z6" i="21"/>
  <c r="Y6" i="21"/>
  <c r="W6" i="21"/>
  <c r="M6" i="21"/>
  <c r="K6" i="21"/>
  <c r="AA5" i="21"/>
  <c r="Z9" i="21" s="1"/>
  <c r="Z5" i="21"/>
  <c r="N5" i="21"/>
  <c r="M5" i="21"/>
  <c r="B5" i="21"/>
  <c r="AA4" i="21"/>
  <c r="Z4" i="21"/>
  <c r="X4" i="21"/>
  <c r="N4" i="21"/>
  <c r="M4" i="21"/>
  <c r="B4" i="21"/>
  <c r="A4" i="21"/>
  <c r="AG3" i="21"/>
  <c r="AE3" i="21"/>
  <c r="N3" i="21"/>
  <c r="M3" i="21"/>
  <c r="B3" i="21"/>
  <c r="A3" i="21"/>
  <c r="AG2" i="21"/>
  <c r="AE2" i="21"/>
  <c r="N2" i="21"/>
  <c r="M2" i="21"/>
  <c r="A2" i="21"/>
  <c r="AE1" i="21"/>
  <c r="N1" i="21"/>
  <c r="M1" i="21"/>
  <c r="Z84" i="20"/>
  <c r="Y84" i="20"/>
  <c r="Z76" i="20"/>
  <c r="Y76" i="20"/>
  <c r="W65" i="20"/>
  <c r="W55" i="20"/>
  <c r="W54" i="20"/>
  <c r="W53" i="20"/>
  <c r="W52" i="20"/>
  <c r="U51" i="20"/>
  <c r="S51" i="20"/>
  <c r="Q51" i="20"/>
  <c r="O51" i="20"/>
  <c r="M51" i="20"/>
  <c r="W51" i="20" s="1"/>
  <c r="W49" i="20"/>
  <c r="W48" i="20"/>
  <c r="W47" i="20"/>
  <c r="W46" i="20"/>
  <c r="W45" i="20"/>
  <c r="W44" i="20"/>
  <c r="U43" i="20"/>
  <c r="S43" i="20"/>
  <c r="Q43" i="20"/>
  <c r="W43" i="20" s="1"/>
  <c r="O43" i="20"/>
  <c r="M43" i="20"/>
  <c r="W41" i="20"/>
  <c r="W40" i="20"/>
  <c r="W39" i="20"/>
  <c r="U38" i="20"/>
  <c r="S38" i="20"/>
  <c r="W38" i="20" s="1"/>
  <c r="Q38" i="20"/>
  <c r="O38" i="20"/>
  <c r="M38" i="20"/>
  <c r="W36" i="20"/>
  <c r="W35" i="20"/>
  <c r="W34" i="20"/>
  <c r="U33" i="20"/>
  <c r="S33" i="20"/>
  <c r="Q33" i="20"/>
  <c r="O33" i="20"/>
  <c r="W33" i="20"/>
  <c r="M33" i="20"/>
  <c r="W31" i="20"/>
  <c r="W30" i="20"/>
  <c r="W29" i="20"/>
  <c r="U28" i="20"/>
  <c r="S28" i="20"/>
  <c r="Q28" i="20"/>
  <c r="W28" i="20"/>
  <c r="O28" i="20"/>
  <c r="M28" i="20"/>
  <c r="W25" i="20"/>
  <c r="W24" i="20"/>
  <c r="W23" i="20"/>
  <c r="W22" i="20"/>
  <c r="U21" i="20"/>
  <c r="S21" i="20"/>
  <c r="Q21" i="20"/>
  <c r="O21" i="20"/>
  <c r="M21" i="20"/>
  <c r="W21" i="20"/>
  <c r="Y17" i="20"/>
  <c r="X17" i="20"/>
  <c r="B17" i="20"/>
  <c r="Y16" i="20"/>
  <c r="X16" i="20"/>
  <c r="B16" i="20"/>
  <c r="A9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H8" i="20"/>
  <c r="G8" i="20"/>
  <c r="F8" i="20"/>
  <c r="E8" i="20"/>
  <c r="D8" i="20"/>
  <c r="AK7" i="20"/>
  <c r="AJ7" i="20"/>
  <c r="AI7" i="20"/>
  <c r="AH7" i="20"/>
  <c r="AG7" i="20"/>
  <c r="Z7" i="20"/>
  <c r="W7" i="20"/>
  <c r="U7" i="20"/>
  <c r="S7" i="20"/>
  <c r="Q7" i="20"/>
  <c r="O7" i="20"/>
  <c r="M7" i="20"/>
  <c r="L7" i="20"/>
  <c r="K7" i="20"/>
  <c r="J7" i="20"/>
  <c r="I7" i="20"/>
  <c r="D7" i="20"/>
  <c r="C7" i="20"/>
  <c r="B7" i="20"/>
  <c r="A7" i="20"/>
  <c r="AG6" i="20"/>
  <c r="Z6" i="20"/>
  <c r="Y6" i="20"/>
  <c r="W6" i="20"/>
  <c r="M6" i="20"/>
  <c r="K6" i="20"/>
  <c r="AA5" i="20"/>
  <c r="Z9" i="20" s="1"/>
  <c r="Z5" i="20"/>
  <c r="N5" i="20"/>
  <c r="M5" i="20"/>
  <c r="B5" i="20"/>
  <c r="AA4" i="20"/>
  <c r="Z4" i="20"/>
  <c r="X4" i="20"/>
  <c r="N4" i="20"/>
  <c r="M4" i="20"/>
  <c r="B4" i="20"/>
  <c r="A4" i="20"/>
  <c r="AG3" i="20"/>
  <c r="AE3" i="20"/>
  <c r="N3" i="20"/>
  <c r="M3" i="20"/>
  <c r="B3" i="20"/>
  <c r="A3" i="20"/>
  <c r="AG2" i="20"/>
  <c r="AE2" i="20"/>
  <c r="N2" i="20"/>
  <c r="M2" i="20"/>
  <c r="A2" i="20"/>
  <c r="AE1" i="20"/>
  <c r="N1" i="20"/>
  <c r="M1" i="20"/>
  <c r="A41" i="9"/>
  <c r="A38" i="9"/>
  <c r="B32" i="9"/>
  <c r="B31" i="9"/>
  <c r="A30" i="9"/>
  <c r="Z84" i="19"/>
  <c r="Y84" i="19"/>
  <c r="Z76" i="19"/>
  <c r="Y76" i="19"/>
  <c r="W65" i="19"/>
  <c r="W55" i="19"/>
  <c r="W54" i="19"/>
  <c r="W53" i="19"/>
  <c r="W52" i="19"/>
  <c r="U51" i="19"/>
  <c r="S51" i="19"/>
  <c r="Q51" i="19"/>
  <c r="O51" i="19"/>
  <c r="W51" i="19" s="1"/>
  <c r="M51" i="19"/>
  <c r="W49" i="19"/>
  <c r="W48" i="19"/>
  <c r="W47" i="19"/>
  <c r="W46" i="19"/>
  <c r="W45" i="19"/>
  <c r="W44" i="19"/>
  <c r="U43" i="19"/>
  <c r="S43" i="19"/>
  <c r="Q43" i="19"/>
  <c r="O43" i="19"/>
  <c r="W43" i="19" s="1"/>
  <c r="M43" i="19"/>
  <c r="W41" i="19"/>
  <c r="W40" i="19"/>
  <c r="W39" i="19"/>
  <c r="U38" i="19"/>
  <c r="S38" i="19"/>
  <c r="Q38" i="19"/>
  <c r="O38" i="19"/>
  <c r="M38" i="19"/>
  <c r="W38" i="19" s="1"/>
  <c r="W36" i="19"/>
  <c r="W35" i="19"/>
  <c r="W34" i="19"/>
  <c r="U33" i="19"/>
  <c r="S33" i="19"/>
  <c r="W33" i="19" s="1"/>
  <c r="Q33" i="19"/>
  <c r="O33" i="19"/>
  <c r="M33" i="19"/>
  <c r="W31" i="19"/>
  <c r="W30" i="19"/>
  <c r="W29" i="19"/>
  <c r="U28" i="19"/>
  <c r="S28" i="19"/>
  <c r="Q28" i="19"/>
  <c r="O28" i="19"/>
  <c r="M28" i="19"/>
  <c r="W28" i="19" s="1"/>
  <c r="W25" i="19"/>
  <c r="W24" i="19"/>
  <c r="W23" i="19"/>
  <c r="W22" i="19"/>
  <c r="U21" i="19"/>
  <c r="S21" i="19"/>
  <c r="Q21" i="19"/>
  <c r="W21" i="19" s="1"/>
  <c r="O21" i="19"/>
  <c r="M21" i="19"/>
  <c r="Y17" i="19"/>
  <c r="X17" i="19"/>
  <c r="B17" i="19"/>
  <c r="Y16" i="19"/>
  <c r="X16" i="19"/>
  <c r="B16" i="19"/>
  <c r="A9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H8" i="19"/>
  <c r="G8" i="19"/>
  <c r="F8" i="19"/>
  <c r="E8" i="19"/>
  <c r="D8" i="19"/>
  <c r="AK7" i="19"/>
  <c r="AJ7" i="19"/>
  <c r="AI7" i="19"/>
  <c r="AH7" i="19"/>
  <c r="AG7" i="19"/>
  <c r="Z7" i="19"/>
  <c r="W7" i="19"/>
  <c r="U7" i="19"/>
  <c r="S7" i="19"/>
  <c r="Q7" i="19"/>
  <c r="O7" i="19"/>
  <c r="M7" i="19"/>
  <c r="L7" i="19"/>
  <c r="K7" i="19"/>
  <c r="J7" i="19"/>
  <c r="I7" i="19"/>
  <c r="D7" i="19"/>
  <c r="C7" i="19"/>
  <c r="B7" i="19"/>
  <c r="A7" i="19"/>
  <c r="AG6" i="19"/>
  <c r="Z6" i="19"/>
  <c r="Y6" i="19"/>
  <c r="W6" i="19"/>
  <c r="M6" i="19"/>
  <c r="K6" i="19"/>
  <c r="AA5" i="19"/>
  <c r="Z9" i="19" s="1"/>
  <c r="Z5" i="19"/>
  <c r="N5" i="19"/>
  <c r="M5" i="19"/>
  <c r="B5" i="19"/>
  <c r="AA4" i="19"/>
  <c r="Z4" i="19"/>
  <c r="X4" i="19"/>
  <c r="N4" i="19"/>
  <c r="M4" i="19"/>
  <c r="B4" i="19"/>
  <c r="A4" i="19"/>
  <c r="AG3" i="19"/>
  <c r="AE3" i="19"/>
  <c r="N3" i="19"/>
  <c r="M3" i="19"/>
  <c r="B3" i="19"/>
  <c r="A3" i="19"/>
  <c r="AG2" i="19"/>
  <c r="AE2" i="19"/>
  <c r="N2" i="19"/>
  <c r="M2" i="19"/>
  <c r="A2" i="19"/>
  <c r="AE1" i="19"/>
  <c r="N1" i="19"/>
  <c r="M1" i="19"/>
  <c r="Z15" i="21"/>
  <c r="AA15" i="21" s="1"/>
  <c r="Z12" i="21"/>
  <c r="AA12" i="21" s="1"/>
  <c r="Z13" i="21"/>
  <c r="AA13" i="21"/>
  <c r="Z14" i="21"/>
  <c r="AA14" i="21" s="1"/>
  <c r="Z11" i="21"/>
  <c r="Z10" i="21"/>
  <c r="AA10" i="21"/>
  <c r="AB10" i="21" s="1"/>
  <c r="Z15" i="19"/>
  <c r="AA15" i="19" s="1"/>
  <c r="Z14" i="19"/>
  <c r="Z13" i="19"/>
  <c r="Z12" i="19"/>
  <c r="Z11" i="19"/>
  <c r="Z10" i="19"/>
  <c r="A92" i="9"/>
  <c r="W65" i="7"/>
  <c r="W25" i="7"/>
  <c r="W24" i="7"/>
  <c r="W23" i="7"/>
  <c r="W22" i="7"/>
  <c r="U21" i="7"/>
  <c r="S21" i="7"/>
  <c r="Q21" i="7"/>
  <c r="O21" i="7"/>
  <c r="M21" i="7"/>
  <c r="W21" i="7" s="1"/>
  <c r="AA11" i="21"/>
  <c r="AB11" i="21" s="1"/>
  <c r="AA10" i="19"/>
  <c r="AA14" i="19"/>
  <c r="AB14" i="19" s="1"/>
  <c r="A160" i="1"/>
  <c r="L27" i="1"/>
  <c r="AA27" i="1" s="1"/>
  <c r="AA5" i="7"/>
  <c r="Z9" i="7" s="1"/>
  <c r="AA9" i="7" s="1"/>
  <c r="AB9" i="7" s="1"/>
  <c r="AG2" i="7"/>
  <c r="AG3" i="7"/>
  <c r="AA4" i="7"/>
  <c r="M28" i="7"/>
  <c r="W28" i="7" s="1"/>
  <c r="K57" i="1"/>
  <c r="K50" i="1"/>
  <c r="O28" i="7"/>
  <c r="Q28" i="7"/>
  <c r="AB112" i="1"/>
  <c r="B12" i="9"/>
  <c r="K87" i="1" s="1"/>
  <c r="AB87" i="1" s="1"/>
  <c r="C12" i="9"/>
  <c r="N87" i="1" s="1"/>
  <c r="D12" i="9"/>
  <c r="Q87" i="1" s="1"/>
  <c r="AF12" i="1"/>
  <c r="AA7" i="21"/>
  <c r="K142" i="1"/>
  <c r="K130" i="1"/>
  <c r="AB117" i="1"/>
  <c r="X17" i="7"/>
  <c r="Y17" i="7"/>
  <c r="M43" i="7"/>
  <c r="W43" i="7" s="1"/>
  <c r="N5" i="7"/>
  <c r="M5" i="7"/>
  <c r="M4" i="7"/>
  <c r="N4" i="7"/>
  <c r="AG8" i="1"/>
  <c r="F12" i="9"/>
  <c r="W87" i="1" s="1"/>
  <c r="E12" i="9"/>
  <c r="T87" i="1" s="1"/>
  <c r="A144" i="9"/>
  <c r="A118" i="9"/>
  <c r="A105" i="9"/>
  <c r="A79" i="9"/>
  <c r="A66" i="9"/>
  <c r="A53" i="9"/>
  <c r="A40" i="9"/>
  <c r="A14" i="9"/>
  <c r="G25" i="9"/>
  <c r="G38" i="9"/>
  <c r="G51" i="9"/>
  <c r="G64" i="9"/>
  <c r="G116" i="9"/>
  <c r="G77" i="9"/>
  <c r="G90" i="9"/>
  <c r="G103" i="9"/>
  <c r="G129" i="9"/>
  <c r="G142" i="9"/>
  <c r="A143" i="9"/>
  <c r="A130" i="9"/>
  <c r="A117" i="9"/>
  <c r="A104" i="9"/>
  <c r="A91" i="9"/>
  <c r="A78" i="9"/>
  <c r="A65" i="9"/>
  <c r="A52" i="9"/>
  <c r="A39" i="9"/>
  <c r="A13" i="9"/>
  <c r="A12" i="9"/>
  <c r="A8" i="9"/>
  <c r="A9" i="9"/>
  <c r="A135" i="9"/>
  <c r="A19" i="9"/>
  <c r="A136" i="9"/>
  <c r="A138" i="9"/>
  <c r="A139" i="9"/>
  <c r="A140" i="9"/>
  <c r="A142" i="9"/>
  <c r="A145" i="9"/>
  <c r="A122" i="9"/>
  <c r="A125" i="9"/>
  <c r="A126" i="9"/>
  <c r="A127" i="9"/>
  <c r="A129" i="9"/>
  <c r="A132" i="9"/>
  <c r="A109" i="9"/>
  <c r="A112" i="9"/>
  <c r="A113" i="9"/>
  <c r="A114" i="9"/>
  <c r="A116" i="9"/>
  <c r="A119" i="9"/>
  <c r="A96" i="9"/>
  <c r="A99" i="9"/>
  <c r="A100" i="9"/>
  <c r="A101" i="9"/>
  <c r="A103" i="9"/>
  <c r="A106" i="9"/>
  <c r="A83" i="9"/>
  <c r="A86" i="9"/>
  <c r="A87" i="9"/>
  <c r="A88" i="9"/>
  <c r="A90" i="9"/>
  <c r="A93" i="9"/>
  <c r="A70" i="9"/>
  <c r="A73" i="9"/>
  <c r="A74" i="9"/>
  <c r="A75" i="9"/>
  <c r="A77" i="9"/>
  <c r="A80" i="9"/>
  <c r="A57" i="9"/>
  <c r="A60" i="9"/>
  <c r="A61" i="9"/>
  <c r="A62" i="9"/>
  <c r="A64" i="9"/>
  <c r="A67" i="9"/>
  <c r="A44" i="9"/>
  <c r="A47" i="9"/>
  <c r="A48" i="9"/>
  <c r="A49" i="9"/>
  <c r="A51" i="9"/>
  <c r="A54" i="9"/>
  <c r="A31" i="9"/>
  <c r="A34" i="9"/>
  <c r="A35" i="9"/>
  <c r="A36" i="9"/>
  <c r="A17" i="9"/>
  <c r="M2" i="7"/>
  <c r="M3" i="7"/>
  <c r="N3" i="7"/>
  <c r="M1" i="7"/>
  <c r="N1" i="7"/>
  <c r="Z4" i="7"/>
  <c r="A4" i="7"/>
  <c r="A3" i="7"/>
  <c r="A2" i="7"/>
  <c r="B1" i="9"/>
  <c r="A2" i="9"/>
  <c r="B2" i="9"/>
  <c r="A3" i="9"/>
  <c r="B3" i="9"/>
  <c r="A4" i="9"/>
  <c r="B4" i="9"/>
  <c r="A5" i="9"/>
  <c r="B5" i="9"/>
  <c r="U28" i="7"/>
  <c r="U33" i="7"/>
  <c r="W33" i="7" s="1"/>
  <c r="U38" i="7"/>
  <c r="U43" i="7"/>
  <c r="U51" i="7"/>
  <c r="S28" i="7"/>
  <c r="S33" i="7"/>
  <c r="S38" i="7"/>
  <c r="S43" i="7"/>
  <c r="S51" i="7"/>
  <c r="Q33" i="7"/>
  <c r="Q38" i="7"/>
  <c r="Q43" i="7"/>
  <c r="Q51" i="7"/>
  <c r="O33" i="7"/>
  <c r="O38" i="7"/>
  <c r="O43" i="7"/>
  <c r="O51" i="7"/>
  <c r="M33" i="7"/>
  <c r="M38" i="7"/>
  <c r="W38" i="7" s="1"/>
  <c r="M51" i="7"/>
  <c r="W51" i="7" s="1"/>
  <c r="B19" i="9"/>
  <c r="B16" i="7"/>
  <c r="B17" i="7"/>
  <c r="D8" i="7"/>
  <c r="E8" i="7"/>
  <c r="F8" i="7"/>
  <c r="G8" i="7"/>
  <c r="H8" i="7"/>
  <c r="J8" i="7"/>
  <c r="K8" i="7"/>
  <c r="L8" i="7"/>
  <c r="M8" i="7"/>
  <c r="N8" i="7"/>
  <c r="O8" i="7"/>
  <c r="P8" i="7"/>
  <c r="Q8" i="7"/>
  <c r="R8" i="7"/>
  <c r="S8" i="7"/>
  <c r="T8" i="7"/>
  <c r="U8" i="7"/>
  <c r="V8" i="7"/>
  <c r="K6" i="7"/>
  <c r="M6" i="7"/>
  <c r="W6" i="7"/>
  <c r="A7" i="7"/>
  <c r="B7" i="7"/>
  <c r="C7" i="7"/>
  <c r="D7" i="7"/>
  <c r="I7" i="7"/>
  <c r="J7" i="7"/>
  <c r="K7" i="7"/>
  <c r="L7" i="7"/>
  <c r="M7" i="7"/>
  <c r="O7" i="7"/>
  <c r="Q7" i="7"/>
  <c r="S7" i="7"/>
  <c r="U7" i="7"/>
  <c r="W7" i="7"/>
  <c r="X16" i="7"/>
  <c r="Y16" i="7"/>
  <c r="X4" i="7"/>
  <c r="Z5" i="7"/>
  <c r="AE1" i="7"/>
  <c r="AE3" i="7"/>
  <c r="AE2" i="7"/>
  <c r="AG6" i="7"/>
  <c r="AG7" i="7"/>
  <c r="AH7" i="7"/>
  <c r="AI7" i="7"/>
  <c r="AJ7" i="7"/>
  <c r="AK7" i="7"/>
  <c r="Z7" i="7"/>
  <c r="Z6" i="7"/>
  <c r="Y6" i="7"/>
  <c r="Z84" i="7"/>
  <c r="Y84" i="7"/>
  <c r="Z76" i="7"/>
  <c r="Y76" i="7"/>
  <c r="B18" i="9"/>
  <c r="A15" i="1"/>
  <c r="AD39" i="1" s="1"/>
  <c r="A9" i="7"/>
  <c r="W55" i="7"/>
  <c r="W54" i="7"/>
  <c r="W53" i="7"/>
  <c r="W52" i="7"/>
  <c r="W49" i="7"/>
  <c r="W48" i="7"/>
  <c r="W47" i="7"/>
  <c r="W46" i="7"/>
  <c r="W45" i="7"/>
  <c r="W44" i="7"/>
  <c r="W41" i="7"/>
  <c r="W40" i="7"/>
  <c r="W39" i="7"/>
  <c r="W36" i="7"/>
  <c r="W35" i="7"/>
  <c r="W34" i="7"/>
  <c r="W31" i="7"/>
  <c r="W30" i="7"/>
  <c r="W29" i="7"/>
  <c r="N2" i="7"/>
  <c r="B3" i="7"/>
  <c r="B5" i="7"/>
  <c r="B4" i="7"/>
  <c r="G12" i="9"/>
  <c r="AB46" i="1"/>
  <c r="Z15" i="7"/>
  <c r="AA15" i="7" s="1"/>
  <c r="L28" i="1"/>
  <c r="Z10" i="7"/>
  <c r="Z14" i="7"/>
  <c r="AB10" i="19"/>
  <c r="L29" i="1"/>
  <c r="Z13" i="7"/>
  <c r="L26" i="1"/>
  <c r="AA26" i="1" s="1"/>
  <c r="Z12" i="7"/>
  <c r="AA12" i="7" s="1"/>
  <c r="Z11" i="7"/>
  <c r="A71" i="9"/>
  <c r="B88" i="9"/>
  <c r="B91" i="9"/>
  <c r="B92" i="9" s="1"/>
  <c r="D127" i="9"/>
  <c r="D130" i="9"/>
  <c r="D131" i="9" s="1"/>
  <c r="C75" i="9"/>
  <c r="C78" i="9" s="1"/>
  <c r="C79" i="9" s="1"/>
  <c r="C101" i="9"/>
  <c r="C104" i="9" s="1"/>
  <c r="C105" i="9" s="1"/>
  <c r="B127" i="9"/>
  <c r="B130" i="9" s="1"/>
  <c r="B114" i="9"/>
  <c r="B117" i="9" s="1"/>
  <c r="C88" i="9"/>
  <c r="C91" i="9" s="1"/>
  <c r="B75" i="9"/>
  <c r="B78" i="9"/>
  <c r="B79" i="9" s="1"/>
  <c r="F127" i="9"/>
  <c r="F130" i="9"/>
  <c r="F131" i="9" s="1"/>
  <c r="D101" i="9"/>
  <c r="D104" i="9" s="1"/>
  <c r="D105" i="9" s="1"/>
  <c r="B140" i="9"/>
  <c r="B143" i="9" s="1"/>
  <c r="D88" i="9"/>
  <c r="D91" i="9"/>
  <c r="D92" i="9" s="1"/>
  <c r="F101" i="9"/>
  <c r="F104" i="9"/>
  <c r="F105" i="9" s="1"/>
  <c r="C114" i="9"/>
  <c r="C117" i="9" s="1"/>
  <c r="C118" i="9" s="1"/>
  <c r="D140" i="9"/>
  <c r="D143" i="9" s="1"/>
  <c r="D144" i="9" s="1"/>
  <c r="D114" i="9"/>
  <c r="D117" i="9"/>
  <c r="D118" i="9" s="1"/>
  <c r="E75" i="9"/>
  <c r="E78" i="9"/>
  <c r="E79" i="9" s="1"/>
  <c r="D75" i="9"/>
  <c r="D78" i="9" s="1"/>
  <c r="D79" i="9" s="1"/>
  <c r="C127" i="9"/>
  <c r="C130" i="9" s="1"/>
  <c r="C131" i="9" s="1"/>
  <c r="F88" i="9"/>
  <c r="F91" i="9"/>
  <c r="F92" i="9" s="1"/>
  <c r="E127" i="9"/>
  <c r="E130" i="9"/>
  <c r="E131" i="9" s="1"/>
  <c r="G127" i="9"/>
  <c r="F114" i="9"/>
  <c r="F117" i="9" s="1"/>
  <c r="F118" i="9" s="1"/>
  <c r="C140" i="9"/>
  <c r="C143" i="9"/>
  <c r="C144" i="9" s="1"/>
  <c r="E101" i="9"/>
  <c r="E104" i="9" s="1"/>
  <c r="E105" i="9" s="1"/>
  <c r="B101" i="9"/>
  <c r="B104" i="9" s="1"/>
  <c r="G87" i="9"/>
  <c r="G86" i="9"/>
  <c r="G88" i="9" s="1"/>
  <c r="E114" i="9"/>
  <c r="E117" i="9" s="1"/>
  <c r="E118" i="9" s="1"/>
  <c r="F140" i="9"/>
  <c r="F143" i="9"/>
  <c r="F144" i="9" s="1"/>
  <c r="E88" i="9"/>
  <c r="E91" i="9"/>
  <c r="E92" i="9" s="1"/>
  <c r="F75" i="9"/>
  <c r="F78" i="9" s="1"/>
  <c r="F79" i="9" s="1"/>
  <c r="E140" i="9"/>
  <c r="E143" i="9" s="1"/>
  <c r="E144" i="9" s="1"/>
  <c r="G140" i="9"/>
  <c r="G114" i="9"/>
  <c r="A84" i="9"/>
  <c r="A58" i="9"/>
  <c r="A97" i="9"/>
  <c r="A32" i="9"/>
  <c r="A123" i="9"/>
  <c r="A110" i="9"/>
  <c r="A45" i="9"/>
  <c r="AG13" i="21"/>
  <c r="L13" i="21" s="1"/>
  <c r="AG1" i="20"/>
  <c r="AG10" i="19"/>
  <c r="L10" i="19"/>
  <c r="M10" i="19" s="1"/>
  <c r="N10" i="19" s="1"/>
  <c r="AG1" i="7"/>
  <c r="AG1" i="21"/>
  <c r="AG10" i="21"/>
  <c r="L10" i="21" s="1"/>
  <c r="AG11" i="21"/>
  <c r="L11" i="21" s="1"/>
  <c r="AF18" i="1"/>
  <c r="AL18" i="1"/>
  <c r="J18" i="1" s="1"/>
  <c r="K18" i="1" s="1"/>
  <c r="AB123" i="1"/>
  <c r="AB50" i="1"/>
  <c r="AB57" i="1"/>
  <c r="AB67" i="1"/>
  <c r="AG12" i="1"/>
  <c r="AH12" i="1" s="1"/>
  <c r="AH10" i="19"/>
  <c r="O10" i="19"/>
  <c r="P10" i="19" s="1"/>
  <c r="AG1" i="19"/>
  <c r="AG20" i="1"/>
  <c r="AN20" i="1" s="1"/>
  <c r="Q20" i="1" s="1"/>
  <c r="S20" i="1" s="1"/>
  <c r="AL23" i="1"/>
  <c r="J23" i="1" s="1"/>
  <c r="K23" i="1" s="1"/>
  <c r="L23" i="1"/>
  <c r="AA23" i="1" s="1"/>
  <c r="L17" i="1"/>
  <c r="AA17" i="1" s="1"/>
  <c r="AA13" i="19"/>
  <c r="AG13" i="19"/>
  <c r="L13" i="19" s="1"/>
  <c r="M13" i="19" s="1"/>
  <c r="N13" i="19" s="1"/>
  <c r="AL16" i="1"/>
  <c r="J16" i="1"/>
  <c r="K16" i="1" s="1"/>
  <c r="AL24" i="1"/>
  <c r="J24" i="1"/>
  <c r="K24" i="1" s="1"/>
  <c r="L24" i="1"/>
  <c r="AA24" i="1" s="1"/>
  <c r="AM24" i="1"/>
  <c r="N24" i="1" s="1"/>
  <c r="P24" i="1" s="1"/>
  <c r="AA14" i="7"/>
  <c r="AA11" i="7"/>
  <c r="AA13" i="7"/>
  <c r="AG13" i="7" s="1"/>
  <c r="L13" i="7" s="1"/>
  <c r="AF29" i="1"/>
  <c r="AA12" i="19"/>
  <c r="AL20" i="1"/>
  <c r="J20" i="1" s="1"/>
  <c r="K20" i="1" s="1"/>
  <c r="AC10" i="19"/>
  <c r="AA11" i="19"/>
  <c r="AG11" i="19" s="1"/>
  <c r="L11" i="19" s="1"/>
  <c r="AF30" i="1"/>
  <c r="AM30" i="1" s="1"/>
  <c r="N30" i="1" s="1"/>
  <c r="P30" i="1" s="1"/>
  <c r="AG18" i="1"/>
  <c r="AM18" i="1" s="1"/>
  <c r="N18" i="1" s="1"/>
  <c r="P18" i="1" s="1"/>
  <c r="AB13" i="21"/>
  <c r="AH13" i="21" s="1"/>
  <c r="O13" i="21" s="1"/>
  <c r="P13" i="21" s="1"/>
  <c r="AA10" i="7"/>
  <c r="AG16" i="1"/>
  <c r="AA28" i="1"/>
  <c r="AA7" i="20"/>
  <c r="AA7" i="19"/>
  <c r="AA7" i="7"/>
  <c r="AA29" i="1"/>
  <c r="AH20" i="1"/>
  <c r="L20" i="1"/>
  <c r="AA20" i="1" s="1"/>
  <c r="L21" i="1"/>
  <c r="AA21" i="1" s="1"/>
  <c r="AD10" i="19"/>
  <c r="AE10" i="19" s="1"/>
  <c r="AK10" i="19" s="1"/>
  <c r="U10" i="19" s="1"/>
  <c r="V10" i="19" s="1"/>
  <c r="AG30" i="1"/>
  <c r="AH30" i="1" s="1"/>
  <c r="AB10" i="7"/>
  <c r="AC10" i="7" s="1"/>
  <c r="AB13" i="19"/>
  <c r="AH13" i="19" s="1"/>
  <c r="O13" i="19" s="1"/>
  <c r="P13" i="19" s="1"/>
  <c r="AG29" i="1"/>
  <c r="AB12" i="19"/>
  <c r="AH12" i="19"/>
  <c r="AB11" i="7"/>
  <c r="AH11" i="7" s="1"/>
  <c r="AG10" i="7"/>
  <c r="L10" i="7"/>
  <c r="AI10" i="19"/>
  <c r="AG12" i="19"/>
  <c r="L12" i="19" s="1"/>
  <c r="M12" i="19" s="1"/>
  <c r="N12" i="19" s="1"/>
  <c r="AG11" i="7"/>
  <c r="L11" i="7" s="1"/>
  <c r="AB14" i="7"/>
  <c r="AC13" i="21"/>
  <c r="AH16" i="1"/>
  <c r="AN16" i="1" s="1"/>
  <c r="Q16" i="1" s="1"/>
  <c r="AB13" i="7"/>
  <c r="AH13" i="7" s="1"/>
  <c r="AM16" i="1"/>
  <c r="N16" i="1" s="1"/>
  <c r="O16" i="1" s="1"/>
  <c r="P16" i="1" s="1"/>
  <c r="AG14" i="7"/>
  <c r="L14" i="7" s="1"/>
  <c r="AL29" i="1"/>
  <c r="J29" i="1"/>
  <c r="K29" i="1" s="1"/>
  <c r="AI20" i="1"/>
  <c r="AP20" i="1" s="1"/>
  <c r="W20" i="1" s="1"/>
  <c r="Y20" i="1" s="1"/>
  <c r="AC14" i="7"/>
  <c r="AI14" i="7"/>
  <c r="AC12" i="19"/>
  <c r="AD12" i="19" s="1"/>
  <c r="AC11" i="7"/>
  <c r="AI11" i="7"/>
  <c r="AH14" i="7"/>
  <c r="AH29" i="1"/>
  <c r="AI29" i="1" s="1"/>
  <c r="AM29" i="1"/>
  <c r="N29" i="1" s="1"/>
  <c r="P29" i="1" s="1"/>
  <c r="AI16" i="1"/>
  <c r="AO16" i="1"/>
  <c r="T16" i="1" s="1"/>
  <c r="U16" i="1" s="1"/>
  <c r="V16" i="1" s="1"/>
  <c r="AC13" i="19"/>
  <c r="AJ13" i="19" s="1"/>
  <c r="AJ20" i="1"/>
  <c r="AD11" i="7"/>
  <c r="AJ11" i="7" s="1"/>
  <c r="AD13" i="19"/>
  <c r="AE13" i="19" s="1"/>
  <c r="AN29" i="1"/>
  <c r="Q29" i="1" s="1"/>
  <c r="S29" i="1" s="1"/>
  <c r="AD14" i="7"/>
  <c r="AE14" i="7" s="1"/>
  <c r="AK14" i="7" s="1"/>
  <c r="AJ14" i="7"/>
  <c r="AJ16" i="1"/>
  <c r="AP16" i="1"/>
  <c r="W16" i="1" s="1"/>
  <c r="X16" i="1" s="1"/>
  <c r="AE11" i="7"/>
  <c r="AK11" i="7" s="1"/>
  <c r="O13" i="7" l="1"/>
  <c r="P13" i="7" s="1"/>
  <c r="AC7" i="20"/>
  <c r="AC7" i="19"/>
  <c r="AC7" i="21"/>
  <c r="AI12" i="1"/>
  <c r="AC7" i="7"/>
  <c r="AB7" i="20"/>
  <c r="AB7" i="7"/>
  <c r="AB7" i="19"/>
  <c r="AB7" i="21"/>
  <c r="AG19" i="1"/>
  <c r="AB15" i="7"/>
  <c r="AG15" i="7"/>
  <c r="L15" i="7" s="1"/>
  <c r="M15" i="7" s="1"/>
  <c r="AL28" i="1"/>
  <c r="J28" i="1" s="1"/>
  <c r="K28" i="1" s="1"/>
  <c r="AM28" i="1"/>
  <c r="N28" i="1" s="1"/>
  <c r="P28" i="1" s="1"/>
  <c r="AG28" i="1"/>
  <c r="B144" i="9"/>
  <c r="G143" i="9"/>
  <c r="G144" i="9" s="1"/>
  <c r="AL27" i="1"/>
  <c r="J27" i="1" s="1"/>
  <c r="K27" i="1" s="1"/>
  <c r="M27" i="1" s="1"/>
  <c r="AG27" i="1"/>
  <c r="AO29" i="1"/>
  <c r="T29" i="1" s="1"/>
  <c r="V29" i="1" s="1"/>
  <c r="AJ29" i="1"/>
  <c r="AP29" i="1" s="1"/>
  <c r="W29" i="1" s="1"/>
  <c r="Y29" i="1" s="1"/>
  <c r="B105" i="9"/>
  <c r="G104" i="9"/>
  <c r="G105" i="9" s="1"/>
  <c r="AB14" i="21"/>
  <c r="AH14" i="21" s="1"/>
  <c r="O14" i="21" s="1"/>
  <c r="P14" i="21" s="1"/>
  <c r="AC14" i="19"/>
  <c r="AL21" i="1"/>
  <c r="J21" i="1" s="1"/>
  <c r="K21" i="1" s="1"/>
  <c r="AG21" i="1"/>
  <c r="AI10" i="21"/>
  <c r="Q10" i="21" s="1"/>
  <c r="R10" i="21" s="1"/>
  <c r="AC10" i="21"/>
  <c r="AH10" i="21"/>
  <c r="O10" i="21" s="1"/>
  <c r="P10" i="21" s="1"/>
  <c r="AG9" i="20"/>
  <c r="L9" i="20" s="1"/>
  <c r="M9" i="20" s="1"/>
  <c r="N9" i="20" s="1"/>
  <c r="AA9" i="20"/>
  <c r="AL22" i="1"/>
  <c r="J22" i="1" s="1"/>
  <c r="K22" i="1" s="1"/>
  <c r="M22" i="1" s="1"/>
  <c r="AG22" i="1"/>
  <c r="AM22" i="1" s="1"/>
  <c r="N22" i="1" s="1"/>
  <c r="AG31" i="1"/>
  <c r="AM31" i="1"/>
  <c r="N31" i="1" s="1"/>
  <c r="P31" i="1" s="1"/>
  <c r="AL31" i="1"/>
  <c r="J31" i="1" s="1"/>
  <c r="K31" i="1" s="1"/>
  <c r="AG12" i="7"/>
  <c r="L12" i="7" s="1"/>
  <c r="M12" i="7" s="1"/>
  <c r="AB12" i="7"/>
  <c r="AC11" i="21"/>
  <c r="AH11" i="21"/>
  <c r="AG12" i="21"/>
  <c r="L12" i="21" s="1"/>
  <c r="M12" i="21" s="1"/>
  <c r="N12" i="21" s="1"/>
  <c r="AB12" i="21"/>
  <c r="AH12" i="21" s="1"/>
  <c r="O12" i="21" s="1"/>
  <c r="P12" i="21" s="1"/>
  <c r="AH23" i="1"/>
  <c r="AN23" i="1"/>
  <c r="Q23" i="1" s="1"/>
  <c r="S23" i="1" s="1"/>
  <c r="AM23" i="1"/>
  <c r="N23" i="1" s="1"/>
  <c r="P23" i="1" s="1"/>
  <c r="G91" i="9"/>
  <c r="G92" i="9" s="1"/>
  <c r="C92" i="9"/>
  <c r="B118" i="9"/>
  <c r="G117" i="9"/>
  <c r="G118" i="9" s="1"/>
  <c r="AB15" i="21"/>
  <c r="AH15" i="21"/>
  <c r="O15" i="21" s="1"/>
  <c r="P15" i="21" s="1"/>
  <c r="AG15" i="21"/>
  <c r="L15" i="21" s="1"/>
  <c r="M15" i="21" s="1"/>
  <c r="N15" i="21" s="1"/>
  <c r="R16" i="1"/>
  <c r="S16" i="1" s="1"/>
  <c r="B131" i="9"/>
  <c r="G130" i="9"/>
  <c r="G131" i="9" s="1"/>
  <c r="AA9" i="19"/>
  <c r="AG9" i="19"/>
  <c r="L9" i="19" s="1"/>
  <c r="M9" i="19" s="1"/>
  <c r="AG26" i="1"/>
  <c r="AL26" i="1"/>
  <c r="J26" i="1" s="1"/>
  <c r="K26" i="1" s="1"/>
  <c r="M26" i="1" s="1"/>
  <c r="AM26" i="1"/>
  <c r="N26" i="1" s="1"/>
  <c r="P26" i="1" s="1"/>
  <c r="AJ12" i="19"/>
  <c r="S12" i="19" s="1"/>
  <c r="T12" i="19" s="1"/>
  <c r="AE12" i="19"/>
  <c r="AK12" i="19" s="1"/>
  <c r="U12" i="19" s="1"/>
  <c r="V12" i="19" s="1"/>
  <c r="AD10" i="7"/>
  <c r="AJ10" i="7"/>
  <c r="S10" i="7" s="1"/>
  <c r="T10" i="7" s="1"/>
  <c r="AL17" i="1"/>
  <c r="J17" i="1" s="1"/>
  <c r="K17" i="1" s="1"/>
  <c r="AG17" i="1"/>
  <c r="AB66" i="1"/>
  <c r="K65" i="1"/>
  <c r="AI30" i="1"/>
  <c r="AO30" i="1" s="1"/>
  <c r="T30" i="1" s="1"/>
  <c r="V30" i="1" s="1"/>
  <c r="AB15" i="19"/>
  <c r="AH15" i="19" s="1"/>
  <c r="O15" i="19" s="1"/>
  <c r="P15" i="19" s="1"/>
  <c r="AA9" i="21"/>
  <c r="AG9" i="21"/>
  <c r="AM25" i="1"/>
  <c r="N25" i="1" s="1"/>
  <c r="P25" i="1" s="1"/>
  <c r="AL25" i="1"/>
  <c r="J25" i="1" s="1"/>
  <c r="K25" i="1" s="1"/>
  <c r="M25" i="1" s="1"/>
  <c r="AG25" i="1"/>
  <c r="AN30" i="1"/>
  <c r="Q30" i="1" s="1"/>
  <c r="S30" i="1" s="1"/>
  <c r="AO20" i="1"/>
  <c r="T20" i="1" s="1"/>
  <c r="V20" i="1" s="1"/>
  <c r="AM20" i="1"/>
  <c r="N20" i="1" s="1"/>
  <c r="P20" i="1" s="1"/>
  <c r="O14" i="7"/>
  <c r="P14" i="7" s="1"/>
  <c r="AI12" i="19"/>
  <c r="Q12" i="19" s="1"/>
  <c r="R12" i="19" s="1"/>
  <c r="AI13" i="19"/>
  <c r="AB11" i="19"/>
  <c r="AH10" i="7"/>
  <c r="AN18" i="1"/>
  <c r="Q18" i="1" s="1"/>
  <c r="S18" i="1" s="1"/>
  <c r="AH24" i="1"/>
  <c r="AH18" i="1"/>
  <c r="AL30" i="1"/>
  <c r="J30" i="1" s="1"/>
  <c r="K30" i="1" s="1"/>
  <c r="Z15" i="20"/>
  <c r="Z12" i="20"/>
  <c r="AI13" i="21"/>
  <c r="Q13" i="21" s="1"/>
  <c r="R13" i="21" s="1"/>
  <c r="AJ10" i="19"/>
  <c r="AG14" i="19"/>
  <c r="L14" i="19" s="1"/>
  <c r="M14" i="19" s="1"/>
  <c r="N14" i="19" s="1"/>
  <c r="Z11" i="20"/>
  <c r="W65" i="1"/>
  <c r="W79" i="1" s="1"/>
  <c r="AG14" i="21"/>
  <c r="L14" i="21" s="1"/>
  <c r="M14" i="21" s="1"/>
  <c r="N14" i="21" s="1"/>
  <c r="Y16" i="1"/>
  <c r="AH14" i="19"/>
  <c r="O14" i="19" s="1"/>
  <c r="P14" i="19" s="1"/>
  <c r="AG15" i="19"/>
  <c r="L15" i="19" s="1"/>
  <c r="M15" i="19" s="1"/>
  <c r="N15" i="19" s="1"/>
  <c r="Z14" i="20"/>
  <c r="Q65" i="1"/>
  <c r="Q79" i="1" s="1"/>
  <c r="AK13" i="19"/>
  <c r="U13" i="19" s="1"/>
  <c r="V13" i="19" s="1"/>
  <c r="AC13" i="7"/>
  <c r="AI10" i="7"/>
  <c r="AD13" i="21"/>
  <c r="G78" i="9"/>
  <c r="G79" i="9" s="1"/>
  <c r="AL19" i="1"/>
  <c r="J19" i="1" s="1"/>
  <c r="K19" i="1" s="1"/>
  <c r="M19" i="1" s="1"/>
  <c r="N65" i="1"/>
  <c r="N79" i="1" s="1"/>
  <c r="Z10" i="20"/>
  <c r="Z13" i="20"/>
  <c r="AL15" i="1"/>
  <c r="J15" i="1" s="1"/>
  <c r="K15" i="1" s="1"/>
  <c r="Q10" i="7"/>
  <c r="R10" i="7" s="1"/>
  <c r="AH9" i="7"/>
  <c r="AC9" i="7"/>
  <c r="AG9" i="7"/>
  <c r="L9" i="7" s="1"/>
  <c r="M9" i="7" s="1"/>
  <c r="K79" i="1"/>
  <c r="AJ39" i="1"/>
  <c r="AJ59" i="1"/>
  <c r="AH15" i="1"/>
  <c r="AM15" i="1"/>
  <c r="N15" i="1" s="1"/>
  <c r="M13" i="21"/>
  <c r="N13" i="21" s="1"/>
  <c r="Q10" i="19"/>
  <c r="R10" i="19" s="1"/>
  <c r="Q13" i="19"/>
  <c r="R13" i="19" s="1"/>
  <c r="O12" i="19"/>
  <c r="P12" i="19" s="1"/>
  <c r="M11" i="19"/>
  <c r="N11" i="19" s="1"/>
  <c r="M13" i="7"/>
  <c r="N13" i="7" s="1"/>
  <c r="M11" i="21"/>
  <c r="N11" i="21" s="1"/>
  <c r="L9" i="21"/>
  <c r="M9" i="21" s="1"/>
  <c r="N9" i="21" s="1"/>
  <c r="M10" i="7"/>
  <c r="N10" i="7" s="1"/>
  <c r="S13" i="19"/>
  <c r="T13" i="19" s="1"/>
  <c r="S10" i="19"/>
  <c r="T10" i="19" s="1"/>
  <c r="O11" i="21"/>
  <c r="P11" i="21" s="1"/>
  <c r="M10" i="21"/>
  <c r="N10" i="21" s="1"/>
  <c r="L15" i="1"/>
  <c r="M21" i="1"/>
  <c r="M30" i="1"/>
  <c r="M23" i="1"/>
  <c r="M31" i="1"/>
  <c r="M24" i="1"/>
  <c r="M20" i="1"/>
  <c r="AB20" i="1" s="1"/>
  <c r="Z20" i="1"/>
  <c r="M18" i="1"/>
  <c r="M28" i="1"/>
  <c r="N9" i="19"/>
  <c r="L16" i="1"/>
  <c r="M16" i="1" s="1"/>
  <c r="Z16" i="1"/>
  <c r="M11" i="7"/>
  <c r="Q14" i="7"/>
  <c r="R14" i="7" s="1"/>
  <c r="M14" i="7"/>
  <c r="Q11" i="7"/>
  <c r="R11" i="7" s="1"/>
  <c r="U11" i="7"/>
  <c r="V11" i="7" s="1"/>
  <c r="O10" i="7"/>
  <c r="P10" i="7" s="1"/>
  <c r="M29" i="1"/>
  <c r="O9" i="7"/>
  <c r="O11" i="7"/>
  <c r="P11" i="7" s="1"/>
  <c r="S11" i="7"/>
  <c r="T11" i="7" s="1"/>
  <c r="U14" i="7"/>
  <c r="V14" i="7" s="1"/>
  <c r="S14" i="7"/>
  <c r="T14" i="7" s="1"/>
  <c r="K33" i="1" l="1"/>
  <c r="AD7" i="21"/>
  <c r="AJ12" i="1"/>
  <c r="AD7" i="19"/>
  <c r="AD7" i="20"/>
  <c r="AD7" i="7"/>
  <c r="AB16" i="1"/>
  <c r="P22" i="1"/>
  <c r="AH27" i="1"/>
  <c r="AN27" i="1"/>
  <c r="Q27" i="1" s="1"/>
  <c r="S27" i="1" s="1"/>
  <c r="AK13" i="21"/>
  <c r="U13" i="21" s="1"/>
  <c r="V13" i="21" s="1"/>
  <c r="AE13" i="21"/>
  <c r="M17" i="1"/>
  <c r="AA11" i="20"/>
  <c r="Z29" i="1"/>
  <c r="AE10" i="7"/>
  <c r="AK10" i="7" s="1"/>
  <c r="U10" i="7" s="1"/>
  <c r="AI23" i="1"/>
  <c r="AO23" i="1" s="1"/>
  <c r="T23" i="1" s="1"/>
  <c r="AH31" i="1"/>
  <c r="AD14" i="19"/>
  <c r="AJ14" i="19"/>
  <c r="S14" i="19" s="1"/>
  <c r="T14" i="19" s="1"/>
  <c r="AI24" i="1"/>
  <c r="AO24" i="1" s="1"/>
  <c r="T24" i="1" s="1"/>
  <c r="V24" i="1" s="1"/>
  <c r="AH21" i="1"/>
  <c r="AN21" i="1" s="1"/>
  <c r="Q21" i="1" s="1"/>
  <c r="S21" i="1" s="1"/>
  <c r="AD13" i="7"/>
  <c r="AJ13" i="7"/>
  <c r="S13" i="7" s="1"/>
  <c r="T13" i="7" s="1"/>
  <c r="AB9" i="21"/>
  <c r="AH9" i="21"/>
  <c r="O9" i="21" s="1"/>
  <c r="AJ13" i="21"/>
  <c r="S13" i="21" s="1"/>
  <c r="T13" i="21" s="1"/>
  <c r="AI14" i="19"/>
  <c r="Q14" i="19" s="1"/>
  <c r="R14" i="19" s="1"/>
  <c r="AB79" i="1"/>
  <c r="AC11" i="19"/>
  <c r="AI11" i="19" s="1"/>
  <c r="Q11" i="19" s="1"/>
  <c r="AH11" i="19"/>
  <c r="O11" i="19" s="1"/>
  <c r="P11" i="19" s="1"/>
  <c r="AC12" i="21"/>
  <c r="AI12" i="21"/>
  <c r="Q12" i="21" s="1"/>
  <c r="R12" i="21" s="1"/>
  <c r="AH22" i="1"/>
  <c r="AN22" i="1" s="1"/>
  <c r="Q22" i="1" s="1"/>
  <c r="AH28" i="1"/>
  <c r="AN28" i="1" s="1"/>
  <c r="Q28" i="1" s="1"/>
  <c r="AC14" i="21"/>
  <c r="AI14" i="21" s="1"/>
  <c r="Q14" i="21" s="1"/>
  <c r="AC15" i="19"/>
  <c r="AI15" i="19" s="1"/>
  <c r="Q15" i="19" s="1"/>
  <c r="AB29" i="1"/>
  <c r="AA14" i="20"/>
  <c r="AA12" i="20"/>
  <c r="AG12" i="20"/>
  <c r="L12" i="20" s="1"/>
  <c r="M12" i="20" s="1"/>
  <c r="N12" i="20" s="1"/>
  <c r="AC15" i="21"/>
  <c r="AI15" i="21" s="1"/>
  <c r="Q15" i="21" s="1"/>
  <c r="AB9" i="20"/>
  <c r="AH9" i="20" s="1"/>
  <c r="O9" i="20" s="1"/>
  <c r="AA15" i="20"/>
  <c r="AG15" i="20" s="1"/>
  <c r="L15" i="20" s="1"/>
  <c r="M15" i="20" s="1"/>
  <c r="AJ11" i="21"/>
  <c r="S11" i="21" s="1"/>
  <c r="T11" i="21" s="1"/>
  <c r="AD11" i="21"/>
  <c r="AA13" i="20"/>
  <c r="AG13" i="20"/>
  <c r="L13" i="20" s="1"/>
  <c r="M13" i="20" s="1"/>
  <c r="N13" i="20" s="1"/>
  <c r="AB65" i="1"/>
  <c r="AI11" i="21"/>
  <c r="Q11" i="21" s="1"/>
  <c r="R11" i="21" s="1"/>
  <c r="AC15" i="7"/>
  <c r="AI15" i="7" s="1"/>
  <c r="Q15" i="7" s="1"/>
  <c r="R15" i="7" s="1"/>
  <c r="AJ30" i="1"/>
  <c r="AP30" i="1" s="1"/>
  <c r="W30" i="1" s="1"/>
  <c r="AN24" i="1"/>
  <c r="Q24" i="1" s="1"/>
  <c r="AA10" i="20"/>
  <c r="AG10" i="20"/>
  <c r="L10" i="20" s="1"/>
  <c r="M10" i="20" s="1"/>
  <c r="N10" i="20" s="1"/>
  <c r="AI18" i="1"/>
  <c r="AH26" i="1"/>
  <c r="AN26" i="1" s="1"/>
  <c r="Q26" i="1" s="1"/>
  <c r="AC12" i="7"/>
  <c r="AI12" i="7" s="1"/>
  <c r="Q12" i="7" s="1"/>
  <c r="R12" i="7" s="1"/>
  <c r="AD10" i="21"/>
  <c r="AJ10" i="21" s="1"/>
  <c r="S10" i="21" s="1"/>
  <c r="AH15" i="7"/>
  <c r="O15" i="7" s="1"/>
  <c r="P15" i="7" s="1"/>
  <c r="AH17" i="1"/>
  <c r="AN17" i="1" s="1"/>
  <c r="Q17" i="1" s="1"/>
  <c r="S17" i="1" s="1"/>
  <c r="AH19" i="1"/>
  <c r="AI13" i="7"/>
  <c r="Q13" i="7" s="1"/>
  <c r="R13" i="7" s="1"/>
  <c r="AH25" i="1"/>
  <c r="AN25" i="1" s="1"/>
  <c r="Q25" i="1" s="1"/>
  <c r="AM17" i="1"/>
  <c r="N17" i="1" s="1"/>
  <c r="P17" i="1" s="1"/>
  <c r="AB9" i="19"/>
  <c r="AH9" i="19" s="1"/>
  <c r="O9" i="19" s="1"/>
  <c r="AH12" i="7"/>
  <c r="O12" i="7" s="1"/>
  <c r="P12" i="7" s="1"/>
  <c r="AM21" i="1"/>
  <c r="N21" i="1" s="1"/>
  <c r="P21" i="1" s="1"/>
  <c r="AM27" i="1"/>
  <c r="N27" i="1" s="1"/>
  <c r="P27" i="1" s="1"/>
  <c r="AM19" i="1"/>
  <c r="N19" i="1" s="1"/>
  <c r="W10" i="19"/>
  <c r="W13" i="19"/>
  <c r="AD9" i="7"/>
  <c r="AJ9" i="7" s="1"/>
  <c r="S9" i="7" s="1"/>
  <c r="AI9" i="7"/>
  <c r="Q9" i="7" s="1"/>
  <c r="R9" i="7" s="1"/>
  <c r="AI15" i="1"/>
  <c r="AO15" i="1" s="1"/>
  <c r="T15" i="1" s="1"/>
  <c r="AN15" i="1"/>
  <c r="Q15" i="1" s="1"/>
  <c r="O15" i="1"/>
  <c r="O33" i="1" s="1"/>
  <c r="W12" i="19"/>
  <c r="M16" i="19"/>
  <c r="N16" i="19"/>
  <c r="M15" i="1"/>
  <c r="M16" i="21"/>
  <c r="N16" i="21"/>
  <c r="N12" i="7"/>
  <c r="P9" i="7"/>
  <c r="N15" i="7"/>
  <c r="N9" i="7"/>
  <c r="M16" i="7"/>
  <c r="L33" i="1"/>
  <c r="AA16" i="1"/>
  <c r="N11" i="7"/>
  <c r="W11" i="7" s="1"/>
  <c r="N14" i="7"/>
  <c r="W14" i="7" s="1"/>
  <c r="AE7" i="21" l="1"/>
  <c r="AE7" i="7"/>
  <c r="AE7" i="19"/>
  <c r="AE7" i="20"/>
  <c r="R15" i="21"/>
  <c r="V10" i="7"/>
  <c r="W10" i="7"/>
  <c r="R11" i="19"/>
  <c r="Y30" i="1"/>
  <c r="AB30" i="1" s="1"/>
  <c r="Z30" i="1"/>
  <c r="P9" i="19"/>
  <c r="P16" i="19" s="1"/>
  <c r="O16" i="19"/>
  <c r="O18" i="19" s="1"/>
  <c r="O58" i="19" s="1"/>
  <c r="O62" i="19" s="1"/>
  <c r="S25" i="1"/>
  <c r="R15" i="19"/>
  <c r="P9" i="20"/>
  <c r="V23" i="1"/>
  <c r="R14" i="21"/>
  <c r="T10" i="21"/>
  <c r="S28" i="1"/>
  <c r="S22" i="1"/>
  <c r="S26" i="1"/>
  <c r="N15" i="20"/>
  <c r="AC9" i="21"/>
  <c r="AI9" i="21"/>
  <c r="Q9" i="21" s="1"/>
  <c r="AI22" i="1"/>
  <c r="AO22" i="1" s="1"/>
  <c r="T22" i="1" s="1"/>
  <c r="M18" i="19"/>
  <c r="AJ12" i="21"/>
  <c r="S12" i="21" s="1"/>
  <c r="T12" i="21" s="1"/>
  <c r="AD12" i="21"/>
  <c r="AE13" i="7"/>
  <c r="AK13" i="7"/>
  <c r="U13" i="7" s="1"/>
  <c r="AI27" i="1"/>
  <c r="S24" i="1"/>
  <c r="AB15" i="20"/>
  <c r="AH15" i="20"/>
  <c r="O15" i="20" s="1"/>
  <c r="P15" i="20" s="1"/>
  <c r="AJ23" i="1"/>
  <c r="AP23" i="1" s="1"/>
  <c r="W23" i="1" s="1"/>
  <c r="AO25" i="1"/>
  <c r="T25" i="1" s="1"/>
  <c r="V25" i="1" s="1"/>
  <c r="AI25" i="1"/>
  <c r="AD12" i="7"/>
  <c r="AJ12" i="7"/>
  <c r="S12" i="7" s="1"/>
  <c r="T12" i="7" s="1"/>
  <c r="AI31" i="1"/>
  <c r="AC9" i="19"/>
  <c r="AB14" i="20"/>
  <c r="AH14" i="20" s="1"/>
  <c r="O14" i="20" s="1"/>
  <c r="P14" i="20" s="1"/>
  <c r="O16" i="7"/>
  <c r="N33" i="1"/>
  <c r="AI26" i="1"/>
  <c r="AO26" i="1"/>
  <c r="T26" i="1" s="1"/>
  <c r="V26" i="1" s="1"/>
  <c r="AJ15" i="7"/>
  <c r="S15" i="7" s="1"/>
  <c r="T15" i="7" s="1"/>
  <c r="AD15" i="7"/>
  <c r="AC9" i="20"/>
  <c r="AI9" i="20"/>
  <c r="Q9" i="20" s="1"/>
  <c r="AD15" i="19"/>
  <c r="AJ15" i="19"/>
  <c r="S15" i="19" s="1"/>
  <c r="T15" i="19" s="1"/>
  <c r="AD11" i="19"/>
  <c r="AJ11" i="19" s="1"/>
  <c r="S11" i="19" s="1"/>
  <c r="AI21" i="1"/>
  <c r="AO21" i="1" s="1"/>
  <c r="T21" i="1" s="1"/>
  <c r="AB11" i="20"/>
  <c r="AH11" i="20"/>
  <c r="O11" i="20" s="1"/>
  <c r="P11" i="20" s="1"/>
  <c r="P9" i="21"/>
  <c r="P16" i="21" s="1"/>
  <c r="O16" i="21"/>
  <c r="AI19" i="1"/>
  <c r="AJ18" i="1"/>
  <c r="AP18" i="1" s="1"/>
  <c r="W18" i="1" s="1"/>
  <c r="Y18" i="1" s="1"/>
  <c r="AG11" i="20"/>
  <c r="L11" i="20" s="1"/>
  <c r="M11" i="20" s="1"/>
  <c r="M16" i="20" s="1"/>
  <c r="AE10" i="21"/>
  <c r="AK10" i="21"/>
  <c r="U10" i="21" s="1"/>
  <c r="V10" i="21" s="1"/>
  <c r="P16" i="7"/>
  <c r="P19" i="1"/>
  <c r="AN19" i="1"/>
  <c r="Q19" i="1" s="1"/>
  <c r="S19" i="1" s="1"/>
  <c r="AO18" i="1"/>
  <c r="T18" i="1" s="1"/>
  <c r="AD15" i="21"/>
  <c r="AD14" i="21"/>
  <c r="AJ14" i="21" s="1"/>
  <c r="S14" i="21" s="1"/>
  <c r="AJ24" i="1"/>
  <c r="AP24" i="1" s="1"/>
  <c r="W24" i="1" s="1"/>
  <c r="R16" i="7"/>
  <c r="AB10" i="20"/>
  <c r="AH10" i="20" s="1"/>
  <c r="O10" i="20" s="1"/>
  <c r="AB13" i="20"/>
  <c r="AH13" i="20" s="1"/>
  <c r="O13" i="20" s="1"/>
  <c r="AB12" i="20"/>
  <c r="AH12" i="20"/>
  <c r="O12" i="20" s="1"/>
  <c r="P12" i="20" s="1"/>
  <c r="AE14" i="19"/>
  <c r="AK14" i="19"/>
  <c r="U14" i="19" s="1"/>
  <c r="V14" i="19" s="1"/>
  <c r="W13" i="21"/>
  <c r="AI17" i="1"/>
  <c r="AO17" i="1"/>
  <c r="T17" i="1" s="1"/>
  <c r="V17" i="1" s="1"/>
  <c r="AK11" i="21"/>
  <c r="U11" i="21" s="1"/>
  <c r="V11" i="21" s="1"/>
  <c r="AE11" i="21"/>
  <c r="AG14" i="20"/>
  <c r="L14" i="20" s="1"/>
  <c r="M14" i="20" s="1"/>
  <c r="AO28" i="1"/>
  <c r="T28" i="1" s="1"/>
  <c r="V28" i="1" s="1"/>
  <c r="AI28" i="1"/>
  <c r="AN31" i="1"/>
  <c r="Q31" i="1" s="1"/>
  <c r="Q16" i="7"/>
  <c r="T9" i="7"/>
  <c r="AE9" i="7"/>
  <c r="AK9" i="7" s="1"/>
  <c r="U9" i="7" s="1"/>
  <c r="O18" i="7"/>
  <c r="O58" i="7" s="1"/>
  <c r="O62" i="7" s="1"/>
  <c r="O64" i="7" s="1"/>
  <c r="O66" i="7" s="1"/>
  <c r="C22" i="9" s="1"/>
  <c r="P15" i="1"/>
  <c r="U15" i="1"/>
  <c r="U33" i="1" s="1"/>
  <c r="AJ15" i="1"/>
  <c r="AP15" i="1" s="1"/>
  <c r="W15" i="1" s="1"/>
  <c r="R15" i="1"/>
  <c r="R33" i="1" s="1"/>
  <c r="M18" i="21"/>
  <c r="M58" i="21" s="1"/>
  <c r="M62" i="21" s="1"/>
  <c r="M33" i="1"/>
  <c r="K35" i="1" s="1"/>
  <c r="K81" i="1" s="1"/>
  <c r="M58" i="19"/>
  <c r="M62" i="19" s="1"/>
  <c r="N16" i="7"/>
  <c r="M18" i="7" s="1"/>
  <c r="W10" i="21" l="1"/>
  <c r="Q18" i="7"/>
  <c r="Q58" i="7" s="1"/>
  <c r="Q62" i="7" s="1"/>
  <c r="Q64" i="7" s="1"/>
  <c r="Q66" i="7" s="1"/>
  <c r="D22" i="9" s="1"/>
  <c r="P10" i="20"/>
  <c r="O16" i="20"/>
  <c r="Y24" i="1"/>
  <c r="Z24" i="1"/>
  <c r="P13" i="20"/>
  <c r="T14" i="21"/>
  <c r="Y23" i="1"/>
  <c r="AB23" i="1" s="1"/>
  <c r="Z23" i="1"/>
  <c r="V22" i="1"/>
  <c r="AB22" i="1" s="1"/>
  <c r="V21" i="1"/>
  <c r="T11" i="19"/>
  <c r="W11" i="19" s="1"/>
  <c r="AJ27" i="1"/>
  <c r="AP27" i="1"/>
  <c r="W27" i="1" s="1"/>
  <c r="Y27" i="1" s="1"/>
  <c r="S16" i="7"/>
  <c r="AC11" i="20"/>
  <c r="AI11" i="20" s="1"/>
  <c r="Q11" i="20" s="1"/>
  <c r="AJ26" i="1"/>
  <c r="AP26" i="1"/>
  <c r="W26" i="1" s="1"/>
  <c r="Y26" i="1" s="1"/>
  <c r="AE12" i="7"/>
  <c r="AK12" i="7" s="1"/>
  <c r="U12" i="7" s="1"/>
  <c r="T16" i="7"/>
  <c r="AJ25" i="1"/>
  <c r="AP25" i="1" s="1"/>
  <c r="W25" i="1" s="1"/>
  <c r="AK12" i="21"/>
  <c r="U12" i="21" s="1"/>
  <c r="V12" i="21" s="1"/>
  <c r="AE12" i="21"/>
  <c r="O64" i="19"/>
  <c r="O66" i="19" s="1"/>
  <c r="C35" i="9" s="1"/>
  <c r="C34" i="9"/>
  <c r="V13" i="7"/>
  <c r="W13" i="7"/>
  <c r="AJ21" i="1"/>
  <c r="AP21" i="1" s="1"/>
  <c r="W21" i="1" s="1"/>
  <c r="AP28" i="1"/>
  <c r="W28" i="1" s="1"/>
  <c r="AJ28" i="1"/>
  <c r="AC12" i="20"/>
  <c r="AI12" i="20" s="1"/>
  <c r="Q12" i="20" s="1"/>
  <c r="W14" i="19"/>
  <c r="AB26" i="1"/>
  <c r="AP31" i="1"/>
  <c r="W31" i="1" s="1"/>
  <c r="Y31" i="1" s="1"/>
  <c r="AJ31" i="1"/>
  <c r="S31" i="1"/>
  <c r="Q33" i="1"/>
  <c r="AE14" i="21"/>
  <c r="AK14" i="21" s="1"/>
  <c r="U14" i="21" s="1"/>
  <c r="N11" i="20"/>
  <c r="AE11" i="19"/>
  <c r="AK11" i="19"/>
  <c r="U11" i="19" s="1"/>
  <c r="V11" i="19" s="1"/>
  <c r="AC14" i="20"/>
  <c r="AI14" i="20" s="1"/>
  <c r="Q14" i="20" s="1"/>
  <c r="N14" i="20"/>
  <c r="AC13" i="20"/>
  <c r="AE15" i="21"/>
  <c r="AK15" i="21"/>
  <c r="U15" i="21" s="1"/>
  <c r="V15" i="21" s="1"/>
  <c r="AD9" i="19"/>
  <c r="W11" i="21"/>
  <c r="AJ15" i="21"/>
  <c r="S15" i="21" s="1"/>
  <c r="AE15" i="19"/>
  <c r="AK15" i="19" s="1"/>
  <c r="U15" i="19" s="1"/>
  <c r="AI9" i="19"/>
  <c r="Q9" i="19" s="1"/>
  <c r="AC15" i="20"/>
  <c r="AI15" i="20" s="1"/>
  <c r="Q15" i="20" s="1"/>
  <c r="V18" i="1"/>
  <c r="AB18" i="1" s="1"/>
  <c r="Z18" i="1"/>
  <c r="AC10" i="20"/>
  <c r="AI10" i="20" s="1"/>
  <c r="Q10" i="20" s="1"/>
  <c r="AJ19" i="1"/>
  <c r="AP19" i="1"/>
  <c r="W19" i="1" s="1"/>
  <c r="Y19" i="1" s="1"/>
  <c r="R9" i="20"/>
  <c r="AJ22" i="1"/>
  <c r="AP22" i="1"/>
  <c r="W22" i="1" s="1"/>
  <c r="Y22" i="1" s="1"/>
  <c r="AO19" i="1"/>
  <c r="T19" i="1" s="1"/>
  <c r="V19" i="1" s="1"/>
  <c r="AD9" i="20"/>
  <c r="AJ9" i="20"/>
  <c r="S9" i="20" s="1"/>
  <c r="AB24" i="1"/>
  <c r="R9" i="21"/>
  <c r="R16" i="21" s="1"/>
  <c r="Q16" i="21"/>
  <c r="Q18" i="21" s="1"/>
  <c r="Q58" i="21" s="1"/>
  <c r="Q62" i="21" s="1"/>
  <c r="P33" i="1"/>
  <c r="N35" i="1" s="1"/>
  <c r="N81" i="1" s="1"/>
  <c r="N102" i="1" s="1"/>
  <c r="N104" i="1" s="1"/>
  <c r="AJ17" i="1"/>
  <c r="AP17" i="1"/>
  <c r="W17" i="1" s="1"/>
  <c r="Y17" i="1" s="1"/>
  <c r="AB17" i="1" s="1"/>
  <c r="O18" i="21"/>
  <c r="O58" i="21" s="1"/>
  <c r="O62" i="21" s="1"/>
  <c r="AE15" i="7"/>
  <c r="AK15" i="7" s="1"/>
  <c r="U15" i="7" s="1"/>
  <c r="AO31" i="1"/>
  <c r="T31" i="1" s="1"/>
  <c r="V31" i="1" s="1"/>
  <c r="AO27" i="1"/>
  <c r="T27" i="1" s="1"/>
  <c r="AJ9" i="21"/>
  <c r="S9" i="21" s="1"/>
  <c r="AD9" i="21"/>
  <c r="C21" i="9"/>
  <c r="C23" i="9" s="1"/>
  <c r="C26" i="9" s="1"/>
  <c r="S18" i="7"/>
  <c r="S58" i="7" s="1"/>
  <c r="S62" i="7" s="1"/>
  <c r="S64" i="7" s="1"/>
  <c r="S66" i="7" s="1"/>
  <c r="E22" i="9" s="1"/>
  <c r="V9" i="7"/>
  <c r="X15" i="1"/>
  <c r="X33" i="1" s="1"/>
  <c r="Z15" i="1"/>
  <c r="S15" i="1"/>
  <c r="V15" i="1"/>
  <c r="B34" i="9"/>
  <c r="M64" i="19"/>
  <c r="M58" i="7"/>
  <c r="M62" i="7" s="1"/>
  <c r="B60" i="9"/>
  <c r="M64" i="21"/>
  <c r="K91" i="1"/>
  <c r="K102" i="1"/>
  <c r="O67" i="7"/>
  <c r="D21" i="9" l="1"/>
  <c r="D23" i="9" s="1"/>
  <c r="D26" i="9" s="1"/>
  <c r="D27" i="9" s="1"/>
  <c r="Z26" i="1"/>
  <c r="O67" i="19"/>
  <c r="Z31" i="1"/>
  <c r="AB31" i="1"/>
  <c r="C36" i="9"/>
  <c r="C39" i="9" s="1"/>
  <c r="C40" i="9" s="1"/>
  <c r="AB19" i="1"/>
  <c r="R14" i="20"/>
  <c r="R12" i="20"/>
  <c r="R15" i="20"/>
  <c r="V15" i="19"/>
  <c r="W15" i="19"/>
  <c r="R10" i="20"/>
  <c r="Y21" i="1"/>
  <c r="AB21" i="1" s="1"/>
  <c r="Z21" i="1"/>
  <c r="Y25" i="1"/>
  <c r="AB25" i="1" s="1"/>
  <c r="Z25" i="1"/>
  <c r="V12" i="7"/>
  <c r="W12" i="7" s="1"/>
  <c r="U16" i="7"/>
  <c r="R11" i="20"/>
  <c r="V14" i="21"/>
  <c r="W14" i="21" s="1"/>
  <c r="V15" i="7"/>
  <c r="W15" i="7" s="1"/>
  <c r="N91" i="1"/>
  <c r="AE9" i="21"/>
  <c r="AK9" i="21" s="1"/>
  <c r="U9" i="21" s="1"/>
  <c r="R9" i="19"/>
  <c r="R16" i="19" s="1"/>
  <c r="Q16" i="19"/>
  <c r="AD13" i="20"/>
  <c r="AJ13" i="20" s="1"/>
  <c r="S13" i="20" s="1"/>
  <c r="T13" i="20" s="1"/>
  <c r="Z17" i="1"/>
  <c r="W33" i="1"/>
  <c r="AJ15" i="20"/>
  <c r="S15" i="20" s="1"/>
  <c r="T15" i="20" s="1"/>
  <c r="AD15" i="20"/>
  <c r="T9" i="21"/>
  <c r="S16" i="21"/>
  <c r="AD14" i="20"/>
  <c r="AJ14" i="20"/>
  <c r="S14" i="20" s="1"/>
  <c r="T14" i="20" s="1"/>
  <c r="V27" i="1"/>
  <c r="AB27" i="1" s="1"/>
  <c r="Z27" i="1"/>
  <c r="T15" i="21"/>
  <c r="W15" i="21"/>
  <c r="Z22" i="1"/>
  <c r="AI13" i="20"/>
  <c r="Q13" i="20" s="1"/>
  <c r="Q16" i="20" s="1"/>
  <c r="D60" i="9"/>
  <c r="Q64" i="21"/>
  <c r="Q66" i="21" s="1"/>
  <c r="D61" i="9" s="1"/>
  <c r="AD10" i="20"/>
  <c r="AJ10" i="20"/>
  <c r="S10" i="20" s="1"/>
  <c r="T10" i="20" s="1"/>
  <c r="AE9" i="19"/>
  <c r="AK9" i="19"/>
  <c r="U9" i="19" s="1"/>
  <c r="AJ12" i="20"/>
  <c r="S12" i="20" s="1"/>
  <c r="T12" i="20" s="1"/>
  <c r="AD12" i="20"/>
  <c r="AD11" i="20"/>
  <c r="AJ11" i="20"/>
  <c r="S11" i="20" s="1"/>
  <c r="T11" i="20" s="1"/>
  <c r="O64" i="21"/>
  <c r="O66" i="21" s="1"/>
  <c r="C61" i="9" s="1"/>
  <c r="C60" i="9"/>
  <c r="O67" i="21"/>
  <c r="T33" i="1"/>
  <c r="AB33" i="1" s="1"/>
  <c r="AJ9" i="19"/>
  <c r="S9" i="19" s="1"/>
  <c r="N16" i="20"/>
  <c r="O18" i="20"/>
  <c r="O58" i="20" s="1"/>
  <c r="O62" i="20" s="1"/>
  <c r="Z19" i="1"/>
  <c r="T9" i="20"/>
  <c r="Y28" i="1"/>
  <c r="AB28" i="1" s="1"/>
  <c r="Z28" i="1"/>
  <c r="W12" i="21"/>
  <c r="AE9" i="20"/>
  <c r="AK9" i="20"/>
  <c r="U9" i="20" s="1"/>
  <c r="P16" i="20"/>
  <c r="E21" i="9"/>
  <c r="Q67" i="7"/>
  <c r="V16" i="7"/>
  <c r="W16" i="7" s="1"/>
  <c r="W9" i="7"/>
  <c r="Y15" i="1"/>
  <c r="AA15" i="1"/>
  <c r="AA33" i="1" s="1"/>
  <c r="S33" i="1"/>
  <c r="Q35" i="1" s="1"/>
  <c r="S67" i="7"/>
  <c r="M66" i="19"/>
  <c r="K104" i="1"/>
  <c r="M66" i="21"/>
  <c r="M64" i="7"/>
  <c r="B21" i="9"/>
  <c r="C27" i="9"/>
  <c r="D62" i="9" l="1"/>
  <c r="D65" i="9" s="1"/>
  <c r="D66" i="9" s="1"/>
  <c r="Z33" i="1"/>
  <c r="V9" i="21"/>
  <c r="V16" i="21" s="1"/>
  <c r="U16" i="21"/>
  <c r="V9" i="20"/>
  <c r="W9" i="20" s="1"/>
  <c r="AE12" i="20"/>
  <c r="AK12" i="20" s="1"/>
  <c r="U12" i="20" s="1"/>
  <c r="M18" i="20"/>
  <c r="V9" i="19"/>
  <c r="V16" i="19" s="1"/>
  <c r="U16" i="19"/>
  <c r="T9" i="19"/>
  <c r="T16" i="19" s="1"/>
  <c r="S16" i="19"/>
  <c r="S18" i="19" s="1"/>
  <c r="S58" i="19" s="1"/>
  <c r="S62" i="19" s="1"/>
  <c r="AE14" i="20"/>
  <c r="AK14" i="20"/>
  <c r="U14" i="20" s="1"/>
  <c r="V14" i="20" s="1"/>
  <c r="AE13" i="20"/>
  <c r="AK13" i="20" s="1"/>
  <c r="U13" i="20" s="1"/>
  <c r="C62" i="9"/>
  <c r="C65" i="9" s="1"/>
  <c r="C66" i="9" s="1"/>
  <c r="AE10" i="20"/>
  <c r="AK10" i="20"/>
  <c r="U10" i="20" s="1"/>
  <c r="Q18" i="19"/>
  <c r="AE11" i="20"/>
  <c r="AK11" i="20" s="1"/>
  <c r="U11" i="20" s="1"/>
  <c r="S16" i="20"/>
  <c r="S18" i="20" s="1"/>
  <c r="S58" i="20" s="1"/>
  <c r="S62" i="20" s="1"/>
  <c r="Q67" i="21"/>
  <c r="T16" i="21"/>
  <c r="W16" i="21" s="1"/>
  <c r="O64" i="20"/>
  <c r="O66" i="20" s="1"/>
  <c r="C48" i="9" s="1"/>
  <c r="C9" i="9" s="1"/>
  <c r="N86" i="1" s="1"/>
  <c r="C47" i="9"/>
  <c r="T16" i="20"/>
  <c r="Y33" i="1"/>
  <c r="W35" i="1" s="1"/>
  <c r="W81" i="1" s="1"/>
  <c r="W91" i="1" s="1"/>
  <c r="AE15" i="20"/>
  <c r="AK15" i="20" s="1"/>
  <c r="U15" i="20" s="1"/>
  <c r="V33" i="1"/>
  <c r="T35" i="1" s="1"/>
  <c r="T81" i="1" s="1"/>
  <c r="R13" i="20"/>
  <c r="R16" i="20" s="1"/>
  <c r="E23" i="9"/>
  <c r="E26" i="9" s="1"/>
  <c r="E27" i="9" s="1"/>
  <c r="U18" i="7"/>
  <c r="U58" i="7" s="1"/>
  <c r="U62" i="7" s="1"/>
  <c r="W18" i="7"/>
  <c r="W58" i="7" s="1"/>
  <c r="AB15" i="1"/>
  <c r="Q81" i="1"/>
  <c r="B61" i="9"/>
  <c r="M67" i="21"/>
  <c r="M66" i="7"/>
  <c r="B35" i="9"/>
  <c r="M67" i="19"/>
  <c r="W9" i="21" l="1"/>
  <c r="U18" i="21"/>
  <c r="U58" i="21" s="1"/>
  <c r="U62" i="21" s="1"/>
  <c r="U64" i="21" s="1"/>
  <c r="U66" i="21" s="1"/>
  <c r="W9" i="19"/>
  <c r="W102" i="1"/>
  <c r="W104" i="1" s="1"/>
  <c r="V12" i="20"/>
  <c r="W12" i="20"/>
  <c r="V11" i="20"/>
  <c r="W11" i="20"/>
  <c r="U16" i="20"/>
  <c r="V15" i="20"/>
  <c r="W15" i="20" s="1"/>
  <c r="V13" i="20"/>
  <c r="W13" i="20" s="1"/>
  <c r="M58" i="20"/>
  <c r="M62" i="20" s="1"/>
  <c r="S64" i="20"/>
  <c r="S66" i="20" s="1"/>
  <c r="E48" i="9" s="1"/>
  <c r="E47" i="9"/>
  <c r="E49" i="9" s="1"/>
  <c r="E52" i="9" s="1"/>
  <c r="E53" i="9" s="1"/>
  <c r="N105" i="1"/>
  <c r="N106" i="1" s="1"/>
  <c r="N124" i="1"/>
  <c r="N94" i="1"/>
  <c r="T102" i="1"/>
  <c r="T104" i="1" s="1"/>
  <c r="T91" i="1"/>
  <c r="S64" i="19"/>
  <c r="S66" i="19" s="1"/>
  <c r="E35" i="9" s="1"/>
  <c r="E34" i="9"/>
  <c r="S67" i="19"/>
  <c r="W14" i="20"/>
  <c r="AB35" i="1"/>
  <c r="W16" i="19"/>
  <c r="Q18" i="20"/>
  <c r="Q58" i="20" s="1"/>
  <c r="Q62" i="20" s="1"/>
  <c r="Q58" i="19"/>
  <c r="Q62" i="19" s="1"/>
  <c r="S18" i="21"/>
  <c r="U18" i="19"/>
  <c r="U58" i="19" s="1"/>
  <c r="U62" i="19" s="1"/>
  <c r="V10" i="20"/>
  <c r="W10" i="20"/>
  <c r="U67" i="21"/>
  <c r="F61" i="9"/>
  <c r="F60" i="9"/>
  <c r="C49" i="9"/>
  <c r="C52" i="9" s="1"/>
  <c r="C8" i="9"/>
  <c r="O67" i="20"/>
  <c r="U64" i="7"/>
  <c r="F21" i="9"/>
  <c r="W62" i="7"/>
  <c r="Q102" i="1"/>
  <c r="Q91" i="1"/>
  <c r="AB81" i="1"/>
  <c r="B62" i="9"/>
  <c r="B65" i="9" s="1"/>
  <c r="B36" i="9"/>
  <c r="B39" i="9" s="1"/>
  <c r="B22" i="9"/>
  <c r="M67" i="7"/>
  <c r="S67" i="20" l="1"/>
  <c r="AB91" i="1"/>
  <c r="B47" i="9"/>
  <c r="M64" i="20"/>
  <c r="D34" i="9"/>
  <c r="W62" i="19"/>
  <c r="Q64" i="19"/>
  <c r="N127" i="1"/>
  <c r="N125" i="1"/>
  <c r="U18" i="20"/>
  <c r="U64" i="19"/>
  <c r="U66" i="19" s="1"/>
  <c r="F35" i="9" s="1"/>
  <c r="F34" i="9"/>
  <c r="S58" i="21"/>
  <c r="S62" i="21" s="1"/>
  <c r="W18" i="21"/>
  <c r="W58" i="21" s="1"/>
  <c r="N85" i="1"/>
  <c r="C10" i="9"/>
  <c r="V16" i="20"/>
  <c r="W16" i="20" s="1"/>
  <c r="W18" i="19"/>
  <c r="W58" i="19" s="1"/>
  <c r="E36" i="9"/>
  <c r="E39" i="9" s="1"/>
  <c r="Q64" i="20"/>
  <c r="Q66" i="20" s="1"/>
  <c r="D48" i="9" s="1"/>
  <c r="D47" i="9"/>
  <c r="D49" i="9" s="1"/>
  <c r="D52" i="9" s="1"/>
  <c r="D53" i="9" s="1"/>
  <c r="Q67" i="20"/>
  <c r="C53" i="9"/>
  <c r="C13" i="9"/>
  <c r="F62" i="9"/>
  <c r="F65" i="9" s="1"/>
  <c r="F66" i="9" s="1"/>
  <c r="U66" i="7"/>
  <c r="W64" i="7"/>
  <c r="G21" i="9"/>
  <c r="Q104" i="1"/>
  <c r="AB102" i="1"/>
  <c r="B23" i="9"/>
  <c r="B26" i="9" s="1"/>
  <c r="B66" i="9"/>
  <c r="B40" i="9"/>
  <c r="Q66" i="19" l="1"/>
  <c r="W64" i="19"/>
  <c r="E40" i="9"/>
  <c r="C14" i="9"/>
  <c r="N88" i="1"/>
  <c r="N128" i="1" s="1"/>
  <c r="N129" i="1" s="1"/>
  <c r="N131" i="1" s="1"/>
  <c r="N132" i="1" s="1"/>
  <c r="N84" i="1"/>
  <c r="N92" i="1"/>
  <c r="N93" i="1" s="1"/>
  <c r="G34" i="9"/>
  <c r="D8" i="9"/>
  <c r="U58" i="20"/>
  <c r="U62" i="20" s="1"/>
  <c r="W18" i="20"/>
  <c r="W58" i="20" s="1"/>
  <c r="U67" i="19"/>
  <c r="B8" i="9"/>
  <c r="K85" i="1" s="1"/>
  <c r="K92" i="1" s="1"/>
  <c r="K93" i="1" s="1"/>
  <c r="E60" i="9"/>
  <c r="S64" i="21"/>
  <c r="W62" i="21"/>
  <c r="M66" i="20"/>
  <c r="F36" i="9"/>
  <c r="F39" i="9" s="1"/>
  <c r="F40" i="9" s="1"/>
  <c r="F22" i="9"/>
  <c r="W66" i="7"/>
  <c r="U67" i="7"/>
  <c r="W67" i="7" s="1"/>
  <c r="AB104" i="1"/>
  <c r="B27" i="9"/>
  <c r="Q85" i="1" l="1"/>
  <c r="S66" i="21"/>
  <c r="W64" i="21"/>
  <c r="G60" i="9"/>
  <c r="E8" i="9"/>
  <c r="B48" i="9"/>
  <c r="M67" i="20"/>
  <c r="D35" i="9"/>
  <c r="W66" i="19"/>
  <c r="Q67" i="19"/>
  <c r="W67" i="19" s="1"/>
  <c r="N113" i="1"/>
  <c r="N99" i="1"/>
  <c r="N108" i="1" s="1"/>
  <c r="N118" i="1" s="1"/>
  <c r="N95" i="1"/>
  <c r="N141" i="1" s="1"/>
  <c r="F47" i="9"/>
  <c r="U64" i="20"/>
  <c r="W62" i="20"/>
  <c r="F23" i="9"/>
  <c r="F26" i="9" s="1"/>
  <c r="G22" i="9"/>
  <c r="G23" i="9" s="1"/>
  <c r="K99" i="1"/>
  <c r="K113" i="1"/>
  <c r="T85" i="1" l="1"/>
  <c r="F8" i="9"/>
  <c r="W85" i="1" s="1"/>
  <c r="W92" i="1" s="1"/>
  <c r="W93" i="1" s="1"/>
  <c r="G47" i="9"/>
  <c r="U66" i="20"/>
  <c r="W64" i="20"/>
  <c r="E61" i="9"/>
  <c r="W66" i="21"/>
  <c r="S67" i="21"/>
  <c r="W67" i="21" s="1"/>
  <c r="D9" i="9"/>
  <c r="G35" i="9"/>
  <c r="G36" i="9" s="1"/>
  <c r="D36" i="9"/>
  <c r="D39" i="9" s="1"/>
  <c r="B9" i="9"/>
  <c r="B49" i="9"/>
  <c r="B52" i="9" s="1"/>
  <c r="Q92" i="1"/>
  <c r="Q93" i="1" s="1"/>
  <c r="N160" i="1"/>
  <c r="N143" i="1"/>
  <c r="N144" i="1" s="1"/>
  <c r="N150" i="1"/>
  <c r="N157" i="1" s="1"/>
  <c r="N134" i="1"/>
  <c r="F27" i="9"/>
  <c r="G26" i="9"/>
  <c r="F48" i="9" l="1"/>
  <c r="W66" i="20"/>
  <c r="U67" i="20"/>
  <c r="W67" i="20" s="1"/>
  <c r="N155" i="1"/>
  <c r="N147" i="1"/>
  <c r="N156" i="1" s="1"/>
  <c r="N151" i="1"/>
  <c r="B53" i="9"/>
  <c r="B13" i="9"/>
  <c r="E62" i="9"/>
  <c r="E65" i="9" s="1"/>
  <c r="G61" i="9"/>
  <c r="G62" i="9" s="1"/>
  <c r="E9" i="9"/>
  <c r="Q86" i="1"/>
  <c r="D10" i="9"/>
  <c r="Q99" i="1"/>
  <c r="Q113" i="1"/>
  <c r="K86" i="1"/>
  <c r="B10" i="9"/>
  <c r="G8" i="9"/>
  <c r="D40" i="9"/>
  <c r="D13" i="9"/>
  <c r="G39" i="9"/>
  <c r="G40" i="9" s="1"/>
  <c r="T92" i="1"/>
  <c r="AB85" i="1"/>
  <c r="G27" i="9"/>
  <c r="W113" i="1"/>
  <c r="W99" i="1"/>
  <c r="T86" i="1" l="1"/>
  <c r="E10" i="9"/>
  <c r="E66" i="9"/>
  <c r="G65" i="9"/>
  <c r="G66" i="9" s="1"/>
  <c r="E13" i="9"/>
  <c r="K88" i="1"/>
  <c r="K128" i="1" s="1"/>
  <c r="B14" i="9"/>
  <c r="N158" i="1"/>
  <c r="N161" i="1" s="1"/>
  <c r="Q88" i="1"/>
  <c r="Q128" i="1" s="1"/>
  <c r="D14" i="9"/>
  <c r="T93" i="1"/>
  <c r="AB92" i="1"/>
  <c r="K94" i="1"/>
  <c r="K95" i="1" s="1"/>
  <c r="K141" i="1" s="1"/>
  <c r="K150" i="1" s="1"/>
  <c r="K105" i="1"/>
  <c r="K106" i="1" s="1"/>
  <c r="K108" i="1" s="1"/>
  <c r="K118" i="1" s="1"/>
  <c r="K124" i="1"/>
  <c r="K84" i="1"/>
  <c r="Q124" i="1"/>
  <c r="Q94" i="1"/>
  <c r="Q95" i="1" s="1"/>
  <c r="Q141" i="1" s="1"/>
  <c r="Q105" i="1"/>
  <c r="Q106" i="1" s="1"/>
  <c r="Q108" i="1" s="1"/>
  <c r="Q118" i="1" s="1"/>
  <c r="Q84" i="1"/>
  <c r="F9" i="9"/>
  <c r="F49" i="9"/>
  <c r="F52" i="9" s="1"/>
  <c r="G48" i="9"/>
  <c r="G49" i="9" s="1"/>
  <c r="K160" i="1"/>
  <c r="K127" i="1" l="1"/>
  <c r="K129" i="1" s="1"/>
  <c r="K131" i="1" s="1"/>
  <c r="K125" i="1"/>
  <c r="Q143" i="1"/>
  <c r="Q144" i="1" s="1"/>
  <c r="Q150" i="1"/>
  <c r="Q157" i="1" s="1"/>
  <c r="Q160" i="1"/>
  <c r="W86" i="1"/>
  <c r="F10" i="9"/>
  <c r="Q127" i="1"/>
  <c r="Q129" i="1" s="1"/>
  <c r="Q131" i="1" s="1"/>
  <c r="Q132" i="1" s="1"/>
  <c r="Q134" i="1" s="1"/>
  <c r="Q125" i="1"/>
  <c r="G9" i="9"/>
  <c r="G10" i="9" s="1"/>
  <c r="AB128" i="1"/>
  <c r="T88" i="1"/>
  <c r="T128" i="1" s="1"/>
  <c r="E14" i="9"/>
  <c r="T99" i="1"/>
  <c r="T113" i="1"/>
  <c r="AB93" i="1"/>
  <c r="AB113" i="1" s="1"/>
  <c r="T94" i="1"/>
  <c r="T95" i="1" s="1"/>
  <c r="T105" i="1"/>
  <c r="T106" i="1" s="1"/>
  <c r="T124" i="1"/>
  <c r="T84" i="1"/>
  <c r="K143" i="1"/>
  <c r="K144" i="1" s="1"/>
  <c r="F53" i="9"/>
  <c r="F13" i="9"/>
  <c r="G52" i="9"/>
  <c r="K157" i="1"/>
  <c r="T141" i="1" l="1"/>
  <c r="W84" i="1"/>
  <c r="AB84" i="1" s="1"/>
  <c r="W94" i="1"/>
  <c r="W105" i="1"/>
  <c r="W106" i="1" s="1"/>
  <c r="W124" i="1"/>
  <c r="Q147" i="1"/>
  <c r="Q156" i="1" s="1"/>
  <c r="Q155" i="1"/>
  <c r="AB86" i="1"/>
  <c r="G53" i="9"/>
  <c r="G13" i="9"/>
  <c r="G14" i="9" s="1"/>
  <c r="F14" i="9"/>
  <c r="W88" i="1"/>
  <c r="W128" i="1" s="1"/>
  <c r="T108" i="1"/>
  <c r="T118" i="1" s="1"/>
  <c r="AB99" i="1"/>
  <c r="K132" i="1"/>
  <c r="T127" i="1"/>
  <c r="T125" i="1"/>
  <c r="K134" i="1"/>
  <c r="K147" i="1"/>
  <c r="K151" i="1" s="1"/>
  <c r="K155" i="1"/>
  <c r="AB88" i="1" l="1"/>
  <c r="Q151" i="1"/>
  <c r="Q158" i="1"/>
  <c r="Q161" i="1" s="1"/>
  <c r="AB106" i="1"/>
  <c r="W108" i="1"/>
  <c r="W125" i="1"/>
  <c r="AB125" i="1" s="1"/>
  <c r="W127" i="1"/>
  <c r="W129" i="1" s="1"/>
  <c r="W131" i="1" s="1"/>
  <c r="AB124" i="1"/>
  <c r="AB105" i="1"/>
  <c r="AB94" i="1"/>
  <c r="W95" i="1"/>
  <c r="T129" i="1"/>
  <c r="T150" i="1"/>
  <c r="T157" i="1" s="1"/>
  <c r="T160" i="1"/>
  <c r="T143" i="1"/>
  <c r="T144" i="1" s="1"/>
  <c r="K156" i="1"/>
  <c r="AB127" i="1" l="1"/>
  <c r="T131" i="1"/>
  <c r="AB129" i="1"/>
  <c r="W141" i="1"/>
  <c r="AB95" i="1"/>
  <c r="W132" i="1"/>
  <c r="W134" i="1" s="1"/>
  <c r="W118" i="1"/>
  <c r="AB108" i="1"/>
  <c r="AB118" i="1" s="1"/>
  <c r="T147" i="1"/>
  <c r="T156" i="1" s="1"/>
  <c r="T155" i="1"/>
  <c r="T158" i="1" s="1"/>
  <c r="T161" i="1" s="1"/>
  <c r="T151" i="1"/>
  <c r="K158" i="1"/>
  <c r="W150" i="1" l="1"/>
  <c r="W143" i="1"/>
  <c r="AB143" i="1" s="1"/>
  <c r="W160" i="1"/>
  <c r="AB141" i="1"/>
  <c r="AB160" i="1" s="1"/>
  <c r="W144" i="1"/>
  <c r="T132" i="1"/>
  <c r="AB131" i="1"/>
  <c r="K161" i="1"/>
  <c r="T134" i="1" l="1"/>
  <c r="AB132" i="1"/>
  <c r="AB134" i="1" s="1"/>
  <c r="W147" i="1"/>
  <c r="AB144" i="1"/>
  <c r="W155" i="1"/>
  <c r="AB155" i="1" s="1"/>
  <c r="W157" i="1"/>
  <c r="AB157" i="1" s="1"/>
  <c r="AB150" i="1"/>
  <c r="W151" i="1" l="1"/>
  <c r="AB151" i="1" s="1"/>
  <c r="W156" i="1"/>
  <c r="AB147" i="1"/>
  <c r="AB156" i="1" l="1"/>
  <c r="W158" i="1"/>
  <c r="W161" i="1" l="1"/>
  <c r="AB158" i="1"/>
  <c r="AB161" i="1" s="1"/>
</calcChain>
</file>

<file path=xl/sharedStrings.xml><?xml version="1.0" encoding="utf-8"?>
<sst xmlns="http://schemas.openxmlformats.org/spreadsheetml/2006/main" count="433" uniqueCount="156">
  <si>
    <t>PROJECT</t>
  </si>
  <si>
    <t>Name</t>
  </si>
  <si>
    <t>Role</t>
  </si>
  <si>
    <t>% effort</t>
  </si>
  <si>
    <t>TOTAL</t>
  </si>
  <si>
    <t>CONSULTANT</t>
  </si>
  <si>
    <t>EQUIPMENT</t>
  </si>
  <si>
    <t>SUPPLIES</t>
  </si>
  <si>
    <t>TRAVEL</t>
  </si>
  <si>
    <t>OTHER EXPENSES</t>
  </si>
  <si>
    <t>TOTAL COSTS</t>
  </si>
  <si>
    <t xml:space="preserve"> </t>
  </si>
  <si>
    <t>PJY1</t>
  </si>
  <si>
    <t>PJY2</t>
  </si>
  <si>
    <t>PJY3</t>
  </si>
  <si>
    <t>PJY4</t>
  </si>
  <si>
    <t>PJY5</t>
  </si>
  <si>
    <t>Project Period:</t>
  </si>
  <si>
    <t>Salary &amp; EB Total</t>
  </si>
  <si>
    <t>Compensation Total</t>
  </si>
  <si>
    <t xml:space="preserve">Indirect Cost Rate @ </t>
  </si>
  <si>
    <t>PROJECT YEAR BASE SALARY</t>
  </si>
  <si>
    <t>BASE</t>
  </si>
  <si>
    <t>Subaward PI</t>
  </si>
  <si>
    <t>N/A</t>
  </si>
  <si>
    <t>TOTAL SUBAWARD COSTS</t>
  </si>
  <si>
    <t>TOTAL SUBAWARD DIRECT COSTS</t>
  </si>
  <si>
    <t>Total Months per PJY</t>
  </si>
  <si>
    <t>Salary requested by Project Year (PJY)</t>
  </si>
  <si>
    <t>SUBAWARD 1:</t>
  </si>
  <si>
    <t>SUBAWARD 2:</t>
  </si>
  <si>
    <t>Salary</t>
  </si>
  <si>
    <t>EB</t>
  </si>
  <si>
    <t>VARIANCE</t>
  </si>
  <si>
    <t xml:space="preserve">PD Institution No.: </t>
  </si>
  <si>
    <t>Current FY Sal</t>
  </si>
  <si>
    <t>Confirmed</t>
  </si>
  <si>
    <r>
      <t xml:space="preserve">Number of PJY1 months in </t>
    </r>
    <r>
      <rPr>
        <b/>
        <sz val="10"/>
        <rFont val="Arial Narrow"/>
        <family val="2"/>
      </rPr>
      <t>first</t>
    </r>
    <r>
      <rPr>
        <sz val="10"/>
        <rFont val="Arial Narrow"/>
        <family val="2"/>
      </rPr>
      <t xml:space="preserve"> FY</t>
    </r>
  </si>
  <si>
    <r>
      <t xml:space="preserve">Number of PJY1 months in </t>
    </r>
    <r>
      <rPr>
        <b/>
        <sz val="10"/>
        <rFont val="Arial Narrow"/>
        <family val="2"/>
      </rPr>
      <t>second</t>
    </r>
    <r>
      <rPr>
        <sz val="10"/>
        <rFont val="Arial Narrow"/>
        <family val="2"/>
      </rPr>
      <t xml:space="preserve"> FY</t>
    </r>
  </si>
  <si>
    <t>TOTAL SUBAWARDS</t>
  </si>
  <si>
    <t>Total Direct Costs</t>
  </si>
  <si>
    <t>Total F&amp;A</t>
  </si>
  <si>
    <t>TOTAL Project Costs</t>
  </si>
  <si>
    <t>First $25K of total multi-year subaward subject to UPenn F&amp;A rate</t>
  </si>
  <si>
    <t>Emp</t>
  </si>
  <si>
    <t>Subaward Direct Costs</t>
  </si>
  <si>
    <t>PENN PI</t>
  </si>
  <si>
    <t>Subawardee</t>
  </si>
  <si>
    <t>SUBAWARD 3:</t>
  </si>
  <si>
    <t>SUBAWARD 4:</t>
  </si>
  <si>
    <t>Total Subaward Costs Subject to F&amp;A</t>
  </si>
  <si>
    <t>Total Subaward Costs Excluded from F&amp;A</t>
  </si>
  <si>
    <t>Total Subaward Project Costs</t>
  </si>
  <si>
    <t>C</t>
  </si>
  <si>
    <t>Modular F&amp;A $$</t>
  </si>
  <si>
    <t>MODULAR BUDGET</t>
  </si>
  <si>
    <t>VARIANCE (Modular vs. DC&amp;IDC Budgets)</t>
  </si>
  <si>
    <t>Project Direct Costs</t>
  </si>
  <si>
    <t>TOTAL PROJECT BUDGET submitted to Sponsor</t>
  </si>
  <si>
    <t>FOR USE WITH CPUP CONTRACTS</t>
  </si>
  <si>
    <t>WHEN:</t>
  </si>
  <si>
    <t>Exemptions (Subawards excluded from Penn F&amp;A)</t>
  </si>
  <si>
    <t>F&amp;A %</t>
  </si>
  <si>
    <t>TOTAL (Base + F&amp;A $$ + Exemptions)</t>
  </si>
  <si>
    <t>Salary Cap:</t>
  </si>
  <si>
    <t>E</t>
  </si>
  <si>
    <t>= Estimated</t>
  </si>
  <si>
    <t>= Confirmed</t>
  </si>
  <si>
    <t>Cost of Living Increase</t>
  </si>
  <si>
    <t>Fund / Contract No.:</t>
  </si>
  <si>
    <t>FUNDS AVAILABLE FOR PROJECT EXECUTION</t>
  </si>
  <si>
    <t xml:space="preserve">   Indirect Cost Rate on Project Direct Costs</t>
  </si>
  <si>
    <t xml:space="preserve">   Indirect Cost $$ on Project Direct Costs</t>
  </si>
  <si>
    <t xml:space="preserve">  &lt;Deduct Psychiatry F&amp;A $$ Cash Receipts &gt;</t>
  </si>
  <si>
    <t xml:space="preserve">   Psychiatry F&amp;A Rate on Cash Receipts (applied to payments from Sponsor)</t>
  </si>
  <si>
    <t xml:space="preserve">  &lt;Deduct Psychiatry F&amp;A $$ on Total Project Costs&gt;</t>
  </si>
  <si>
    <t>EQUIPMENT (Unless you are buying heavy equipment, Nothing goes here)</t>
  </si>
  <si>
    <t>Not applicable</t>
  </si>
  <si>
    <t>TOTAL FUNDS AVAILABLE for Project Compensation &amp; Other Project Direct Costs</t>
  </si>
  <si>
    <t>Project Award</t>
  </si>
  <si>
    <t>CPUP CONTRACT OVERHEAD CALCULATION</t>
  </si>
  <si>
    <t>NET PROJECT COST to CMHPSR</t>
  </si>
  <si>
    <t xml:space="preserve">   CMHPSR G&amp;A Rate on Direct Costs </t>
  </si>
  <si>
    <t xml:space="preserve">  &lt;Deduct CMHPSR G&amp;A $$ on Direct Costs &gt;</t>
  </si>
  <si>
    <t xml:space="preserve">  &lt;Deduct CMHPSR G&amp;A $$ on Total Direct Costs&gt;</t>
  </si>
  <si>
    <t xml:space="preserve">Sponsor Award No.: </t>
  </si>
  <si>
    <t>TOTAL NON Personnel Direct  Costs</t>
  </si>
  <si>
    <t>TOTAL INDIRECT COSTS</t>
  </si>
  <si>
    <t>UPENN INDIRECT COSTS</t>
  </si>
  <si>
    <t>FISCAL YEAR SALARIES (July - June) escalated by COL / Year</t>
  </si>
  <si>
    <t>TOTAL UPENN DIRECT COSTS</t>
  </si>
  <si>
    <t>BUDGET BY: Itemized Direct Costs</t>
  </si>
  <si>
    <t>BUDGET BY: Lump Sum Costs</t>
  </si>
  <si>
    <t>DIRECT COSTS</t>
  </si>
  <si>
    <t>Personnel</t>
  </si>
  <si>
    <t>Other Direct Costs</t>
  </si>
  <si>
    <t>TOTAL SUBAWARD INDIRECT COSTS</t>
  </si>
  <si>
    <t>SUBAWARD INDIRECT COSTS (Hand entered)</t>
  </si>
  <si>
    <t>SUBAWARD INDIRECT COSTS (Calculated by IDC Rate)</t>
  </si>
  <si>
    <t>PI / PD</t>
  </si>
  <si>
    <t>Link additional subaward tabs here and at red text cells</t>
  </si>
  <si>
    <t>Link</t>
  </si>
  <si>
    <t>TOTAL CONSORTIUM / SUBAWARDS</t>
  </si>
  <si>
    <t xml:space="preserve">Consortium Direct  Costs </t>
  </si>
  <si>
    <t>Consortium Indirect Costs</t>
  </si>
  <si>
    <t>Consortium Subject to Penn Indirect Rate</t>
  </si>
  <si>
    <t>Consortium Excluded from Indirect Rate</t>
  </si>
  <si>
    <t>PENN DIRECT COSTS (excluding Consortium)</t>
  </si>
  <si>
    <t>SUBTOTAL DIRECT COSTS (UPenn Direct &amp; Consortium Direct)</t>
  </si>
  <si>
    <t>CONSORTIUM INDIRECT COSTS</t>
  </si>
  <si>
    <r>
      <t xml:space="preserve">FUNDING MAX </t>
    </r>
    <r>
      <rPr>
        <b/>
        <sz val="9"/>
        <rFont val="Arial Narrow"/>
        <family val="2"/>
      </rPr>
      <t xml:space="preserve">not to exceed Total Direct Costs </t>
    </r>
  </si>
  <si>
    <r>
      <t xml:space="preserve">FUNDING MAX </t>
    </r>
    <r>
      <rPr>
        <b/>
        <sz val="9"/>
        <rFont val="Arial Narrow"/>
        <family val="2"/>
      </rPr>
      <t xml:space="preserve">not to exceed Total Costs </t>
    </r>
  </si>
  <si>
    <t>Total Direct Costs Subject to UPenn Indirect Rate</t>
  </si>
  <si>
    <t>Consortium Indirect Cost</t>
  </si>
  <si>
    <t># of Modules per PJY</t>
  </si>
  <si>
    <t>BASE for Indirect Calculation</t>
  </si>
  <si>
    <t>Total Modular Direct Costs</t>
  </si>
  <si>
    <t xml:space="preserve">UPenn &amp; Consortium DC in Modules </t>
  </si>
  <si>
    <t>BASE Modular (Total Modular Direct Costs)</t>
  </si>
  <si>
    <t xml:space="preserve">    (NOTE:  IDC Rate on Project Direct Costs needs to be 37.5% when Psychiatry is 20% and CMHPSR is 10%)</t>
  </si>
  <si>
    <t>Due Dates:</t>
  </si>
  <si>
    <t>Total</t>
  </si>
  <si>
    <t>Indirect Cost Rate @</t>
  </si>
  <si>
    <t>FOA / RFA / RFP:</t>
  </si>
  <si>
    <t>Penn Sponsor:</t>
  </si>
  <si>
    <t>Title:</t>
  </si>
  <si>
    <t>PI / PD:</t>
  </si>
  <si>
    <t>Type*</t>
  </si>
  <si>
    <t>DT</t>
  </si>
  <si>
    <t>PT</t>
  </si>
  <si>
    <t>NO</t>
  </si>
  <si>
    <t>FT</t>
  </si>
  <si>
    <t>K</t>
  </si>
  <si>
    <t>Key = K</t>
  </si>
  <si>
    <t>Total Comp</t>
  </si>
  <si>
    <t>* Employee Type:</t>
  </si>
  <si>
    <t xml:space="preserve">   No EB's only applies to Work-study &amp; US Citizen/Resident Postdocs</t>
  </si>
  <si>
    <t xml:space="preserve">   FN = Non Fed funding source (Fed FT+DT) </t>
  </si>
  <si>
    <t xml:space="preserve">   FY = Fed FT,</t>
  </si>
  <si>
    <t>-</t>
  </si>
  <si>
    <t>Prorated at same level of effort</t>
  </si>
  <si>
    <t>Postdoc 1 Health Ins</t>
  </si>
  <si>
    <t>Postdoc 2 Health Ins</t>
  </si>
  <si>
    <t xml:space="preserve">   P = Parttime,  N = Not subject to EB</t>
  </si>
  <si>
    <t>Mechanism</t>
  </si>
  <si>
    <t>FY</t>
  </si>
  <si>
    <t>NOTES</t>
  </si>
  <si>
    <t>ISSF (Information Systems Support Fee)</t>
  </si>
  <si>
    <t>Year 1</t>
  </si>
  <si>
    <t>Year 2</t>
  </si>
  <si>
    <t>Year 3</t>
  </si>
  <si>
    <t>Year 4</t>
  </si>
  <si>
    <t>Year 5</t>
  </si>
  <si>
    <t>Total CM</t>
  </si>
  <si>
    <t>Calendar Months</t>
  </si>
  <si>
    <t>PI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</si>
</sst>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0_);[Red]\(0\)"/>
    <numFmt numFmtId="166" formatCode="0.000%"/>
    <numFmt numFmtId="167" formatCode="m/d/yy;@"/>
    <numFmt numFmtId="168" formatCode="mm/dd/yy;@"/>
    <numFmt numFmtId="169" formatCode="&quot;$&quot;#,##0"/>
    <numFmt numFmtId="170" formatCode="0.000"/>
  </numFmts>
  <fonts count="28" x14ac:knownFonts="1">
    <font>
      <sz val="12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i/>
      <u/>
      <sz val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b/>
      <i/>
      <sz val="10"/>
      <name val="Arial Narrow"/>
      <family val="2"/>
    </font>
    <font>
      <i/>
      <sz val="12"/>
      <name val="Arial Narrow"/>
      <family val="2"/>
    </font>
    <font>
      <b/>
      <sz val="10"/>
      <color indexed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0"/>
      <color indexed="10"/>
      <name val="Arial Narrow"/>
      <family val="2"/>
    </font>
    <font>
      <b/>
      <sz val="10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720">
    <xf numFmtId="0" fontId="0" fillId="0" borderId="0" xfId="0"/>
    <xf numFmtId="0" fontId="2" fillId="0" borderId="0" xfId="0" applyFont="1" applyFill="1" applyAlignment="1"/>
    <xf numFmtId="0" fontId="2" fillId="2" borderId="0" xfId="0" applyFont="1" applyFill="1" applyProtection="1"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10" fillId="0" borderId="0" xfId="0" applyFont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right"/>
    </xf>
    <xf numFmtId="0" fontId="10" fillId="0" borderId="12" xfId="0" applyFont="1" applyBorder="1"/>
    <xf numFmtId="40" fontId="10" fillId="0" borderId="12" xfId="0" applyNumberFormat="1" applyFont="1" applyBorder="1"/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10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10" fontId="3" fillId="2" borderId="9" xfId="0" applyNumberFormat="1" applyFont="1" applyFill="1" applyBorder="1" applyAlignment="1" applyProtection="1">
      <alignment horizontal="right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10" fontId="3" fillId="2" borderId="5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/>
    <xf numFmtId="0" fontId="4" fillId="0" borderId="0" xfId="0" quotePrefix="1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Fill="1" applyBorder="1"/>
    <xf numFmtId="0" fontId="3" fillId="0" borderId="13" xfId="0" applyFont="1" applyFill="1" applyBorder="1"/>
    <xf numFmtId="0" fontId="6" fillId="0" borderId="0" xfId="0" applyFont="1" applyFill="1"/>
    <xf numFmtId="0" fontId="2" fillId="0" borderId="4" xfId="0" applyFont="1" applyFill="1" applyBorder="1"/>
    <xf numFmtId="0" fontId="6" fillId="0" borderId="5" xfId="0" applyFont="1" applyFill="1" applyBorder="1"/>
    <xf numFmtId="0" fontId="4" fillId="0" borderId="0" xfId="0" applyFont="1" applyFill="1"/>
    <xf numFmtId="0" fontId="4" fillId="0" borderId="0" xfId="0" applyFont="1" applyBorder="1"/>
    <xf numFmtId="0" fontId="3" fillId="0" borderId="0" xfId="0" applyFont="1" applyBorder="1"/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/>
    <xf numFmtId="0" fontId="3" fillId="0" borderId="5" xfId="0" applyFont="1" applyFill="1" applyBorder="1"/>
    <xf numFmtId="0" fontId="6" fillId="0" borderId="0" xfId="0" applyFont="1"/>
    <xf numFmtId="0" fontId="12" fillId="0" borderId="0" xfId="0" applyFont="1"/>
    <xf numFmtId="0" fontId="3" fillId="0" borderId="4" xfId="0" applyFont="1" applyFill="1" applyBorder="1"/>
    <xf numFmtId="0" fontId="3" fillId="0" borderId="5" xfId="0" applyFont="1" applyFill="1" applyBorder="1" applyAlignment="1">
      <alignment horizontal="right"/>
    </xf>
    <xf numFmtId="0" fontId="2" fillId="4" borderId="13" xfId="0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6" fillId="0" borderId="9" xfId="0" applyFont="1" applyFill="1" applyBorder="1"/>
    <xf numFmtId="0" fontId="13" fillId="0" borderId="4" xfId="0" applyFont="1" applyFill="1" applyBorder="1"/>
    <xf numFmtId="0" fontId="13" fillId="0" borderId="5" xfId="0" applyFont="1" applyFill="1" applyBorder="1" applyAlignment="1"/>
    <xf numFmtId="0" fontId="3" fillId="0" borderId="8" xfId="0" applyFont="1" applyFill="1" applyBorder="1"/>
    <xf numFmtId="0" fontId="3" fillId="0" borderId="9" xfId="0" applyFont="1" applyFill="1" applyBorder="1"/>
    <xf numFmtId="10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13" fillId="0" borderId="9" xfId="0" applyFont="1" applyFill="1" applyBorder="1" applyAlignment="1"/>
    <xf numFmtId="0" fontId="2" fillId="0" borderId="7" xfId="0" applyFont="1" applyFill="1" applyBorder="1"/>
    <xf numFmtId="0" fontId="3" fillId="4" borderId="5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3" fontId="2" fillId="0" borderId="0" xfId="0" applyNumberFormat="1" applyFont="1"/>
    <xf numFmtId="3" fontId="3" fillId="0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9" xfId="0" applyFont="1" applyFill="1" applyBorder="1" applyProtection="1"/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2" fillId="0" borderId="5" xfId="0" applyFont="1" applyFill="1" applyBorder="1" applyAlignment="1" applyProtection="1">
      <alignment horizontal="right"/>
    </xf>
    <xf numFmtId="0" fontId="6" fillId="0" borderId="5" xfId="0" applyFont="1" applyFill="1" applyBorder="1" applyProtection="1"/>
    <xf numFmtId="0" fontId="6" fillId="0" borderId="0" xfId="0" applyFont="1" applyFill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0" fontId="6" fillId="0" borderId="9" xfId="0" applyFont="1" applyFill="1" applyBorder="1" applyProtection="1"/>
    <xf numFmtId="3" fontId="3" fillId="0" borderId="9" xfId="0" applyNumberFormat="1" applyFont="1" applyFill="1" applyBorder="1" applyAlignment="1" applyProtection="1">
      <alignment horizontal="right"/>
    </xf>
    <xf numFmtId="0" fontId="3" fillId="2" borderId="9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left"/>
    </xf>
    <xf numFmtId="0" fontId="2" fillId="2" borderId="13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3" fontId="3" fillId="0" borderId="12" xfId="0" applyNumberFormat="1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9" xfId="0" applyFont="1" applyFill="1" applyBorder="1" applyProtection="1"/>
    <xf numFmtId="0" fontId="3" fillId="0" borderId="9" xfId="0" applyFont="1" applyFill="1" applyBorder="1" applyAlignment="1" applyProtection="1">
      <alignment horizontal="left"/>
    </xf>
    <xf numFmtId="38" fontId="3" fillId="0" borderId="0" xfId="0" applyNumberFormat="1" applyFont="1"/>
    <xf numFmtId="0" fontId="3" fillId="0" borderId="0" xfId="0" applyFont="1" applyBorder="1" applyProtection="1"/>
    <xf numFmtId="38" fontId="3" fillId="0" borderId="0" xfId="0" applyNumberFormat="1" applyFont="1" applyFill="1" applyBorder="1" applyProtection="1"/>
    <xf numFmtId="3" fontId="3" fillId="0" borderId="5" xfId="0" applyNumberFormat="1" applyFont="1" applyFill="1" applyBorder="1" applyAlignment="1" applyProtection="1">
      <alignment horizontal="right"/>
    </xf>
    <xf numFmtId="38" fontId="3" fillId="0" borderId="5" xfId="0" applyNumberFormat="1" applyFont="1" applyFill="1" applyBorder="1" applyProtection="1"/>
    <xf numFmtId="0" fontId="3" fillId="0" borderId="5" xfId="0" applyFont="1" applyFill="1" applyBorder="1" applyProtection="1"/>
    <xf numFmtId="40" fontId="3" fillId="0" borderId="5" xfId="0" applyNumberFormat="1" applyFont="1" applyFill="1" applyBorder="1" applyProtection="1"/>
    <xf numFmtId="40" fontId="3" fillId="0" borderId="0" xfId="0" applyNumberFormat="1" applyFont="1" applyFill="1" applyBorder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2" fillId="3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10" fillId="0" borderId="0" xfId="0" applyFont="1" applyProtection="1"/>
    <xf numFmtId="0" fontId="9" fillId="3" borderId="6" xfId="0" applyFont="1" applyFill="1" applyBorder="1" applyAlignment="1" applyProtection="1">
      <alignment horizontal="center"/>
    </xf>
    <xf numFmtId="0" fontId="8" fillId="0" borderId="0" xfId="0" applyFont="1" applyProtection="1"/>
    <xf numFmtId="0" fontId="10" fillId="0" borderId="12" xfId="0" applyFont="1" applyBorder="1" applyProtection="1"/>
    <xf numFmtId="40" fontId="10" fillId="0" borderId="12" xfId="0" applyNumberFormat="1" applyFont="1" applyBorder="1" applyProtection="1"/>
    <xf numFmtId="0" fontId="4" fillId="0" borderId="0" xfId="0" applyFont="1" applyAlignment="1" applyProtection="1">
      <alignment horizontal="right"/>
    </xf>
    <xf numFmtId="38" fontId="3" fillId="0" borderId="12" xfId="0" applyNumberFormat="1" applyFont="1" applyBorder="1" applyProtection="1"/>
    <xf numFmtId="0" fontId="4" fillId="0" borderId="0" xfId="0" applyFont="1" applyFill="1" applyAlignment="1" applyProtection="1">
      <alignment horizontal="right"/>
    </xf>
    <xf numFmtId="38" fontId="3" fillId="0" borderId="12" xfId="0" applyNumberFormat="1" applyFont="1" applyFill="1" applyBorder="1" applyProtection="1"/>
    <xf numFmtId="0" fontId="3" fillId="0" borderId="0" xfId="0" applyFont="1" applyFill="1" applyProtection="1"/>
    <xf numFmtId="0" fontId="4" fillId="0" borderId="0" xfId="0" quotePrefix="1" applyFont="1" applyProtection="1"/>
    <xf numFmtId="0" fontId="3" fillId="0" borderId="0" xfId="0" applyFont="1" applyFill="1" applyAlignment="1" applyProtection="1">
      <alignment horizontal="right"/>
    </xf>
    <xf numFmtId="0" fontId="2" fillId="0" borderId="0" xfId="0" applyFont="1" applyProtection="1"/>
    <xf numFmtId="0" fontId="11" fillId="0" borderId="0" xfId="0" applyFont="1" applyProtection="1"/>
    <xf numFmtId="0" fontId="4" fillId="0" borderId="0" xfId="0" applyFont="1" applyFill="1" applyProtection="1"/>
    <xf numFmtId="0" fontId="4" fillId="0" borderId="0" xfId="0" applyFont="1" applyBorder="1" applyProtection="1"/>
    <xf numFmtId="0" fontId="11" fillId="0" borderId="0" xfId="0" applyFont="1" applyFill="1" applyProtection="1"/>
    <xf numFmtId="0" fontId="2" fillId="0" borderId="0" xfId="0" applyFont="1" applyFill="1" applyProtection="1"/>
    <xf numFmtId="0" fontId="12" fillId="0" borderId="0" xfId="0" applyFont="1" applyProtection="1"/>
    <xf numFmtId="0" fontId="6" fillId="0" borderId="0" xfId="0" applyFont="1" applyProtection="1"/>
    <xf numFmtId="3" fontId="3" fillId="0" borderId="0" xfId="0" applyNumberFormat="1" applyFont="1" applyProtection="1"/>
    <xf numFmtId="3" fontId="2" fillId="0" borderId="0" xfId="0" applyNumberFormat="1" applyFont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2" borderId="0" xfId="0" applyFont="1" applyFill="1" applyProtection="1"/>
    <xf numFmtId="10" fontId="3" fillId="0" borderId="0" xfId="0" applyNumberFormat="1" applyFont="1" applyProtection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14" fontId="2" fillId="0" borderId="0" xfId="0" applyNumberFormat="1" applyFont="1" applyProtection="1"/>
    <xf numFmtId="0" fontId="5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5" xfId="0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3" fontId="2" fillId="3" borderId="6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Protection="1"/>
    <xf numFmtId="0" fontId="2" fillId="3" borderId="9" xfId="0" applyFont="1" applyFill="1" applyBorder="1" applyProtection="1"/>
    <xf numFmtId="0" fontId="2" fillId="3" borderId="9" xfId="0" applyFont="1" applyFill="1" applyBorder="1" applyAlignment="1" applyProtection="1">
      <alignment horizontal="centerContinuous"/>
    </xf>
    <xf numFmtId="0" fontId="7" fillId="3" borderId="10" xfId="0" applyFont="1" applyFill="1" applyBorder="1" applyAlignment="1" applyProtection="1">
      <alignment horizontal="centerContinuous"/>
    </xf>
    <xf numFmtId="0" fontId="7" fillId="3" borderId="10" xfId="0" applyFont="1" applyFill="1" applyBorder="1" applyAlignment="1" applyProtection="1">
      <alignment horizontal="center"/>
    </xf>
    <xf numFmtId="3" fontId="2" fillId="3" borderId="10" xfId="0" applyNumberFormat="1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10" fillId="0" borderId="11" xfId="0" applyFont="1" applyFill="1" applyBorder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right"/>
    </xf>
    <xf numFmtId="0" fontId="6" fillId="0" borderId="0" xfId="0" applyFont="1" applyFill="1" applyProtection="1"/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</xf>
    <xf numFmtId="0" fontId="3" fillId="2" borderId="9" xfId="0" applyFont="1" applyFill="1" applyBorder="1" applyProtection="1"/>
    <xf numFmtId="0" fontId="2" fillId="2" borderId="0" xfId="0" applyFont="1" applyFill="1" applyBorder="1" applyProtection="1"/>
    <xf numFmtId="0" fontId="2" fillId="2" borderId="9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2" fillId="4" borderId="13" xfId="0" applyFont="1" applyFill="1" applyBorder="1" applyProtection="1"/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Protection="1"/>
    <xf numFmtId="0" fontId="2" fillId="4" borderId="4" xfId="0" applyFont="1" applyFill="1" applyBorder="1" applyProtection="1"/>
    <xf numFmtId="0" fontId="2" fillId="4" borderId="5" xfId="0" applyFont="1" applyFill="1" applyBorder="1" applyProtection="1"/>
    <xf numFmtId="0" fontId="3" fillId="4" borderId="5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6" fillId="4" borderId="5" xfId="0" applyFont="1" applyFill="1" applyBorder="1" applyProtection="1"/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right"/>
    </xf>
    <xf numFmtId="0" fontId="3" fillId="0" borderId="8" xfId="0" applyFont="1" applyFill="1" applyBorder="1" applyProtection="1"/>
    <xf numFmtId="38" fontId="3" fillId="0" borderId="5" xfId="0" applyNumberFormat="1" applyFont="1" applyBorder="1"/>
    <xf numFmtId="0" fontId="3" fillId="0" borderId="11" xfId="0" applyFont="1" applyBorder="1"/>
    <xf numFmtId="38" fontId="3" fillId="0" borderId="0" xfId="0" applyNumberFormat="1" applyFont="1" applyBorder="1"/>
    <xf numFmtId="0" fontId="3" fillId="0" borderId="14" xfId="0" applyFont="1" applyBorder="1"/>
    <xf numFmtId="38" fontId="3" fillId="0" borderId="9" xfId="0" applyNumberFormat="1" applyFont="1" applyBorder="1"/>
    <xf numFmtId="0" fontId="3" fillId="0" borderId="15" xfId="0" applyFont="1" applyBorder="1"/>
    <xf numFmtId="0" fontId="2" fillId="3" borderId="2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38" fontId="6" fillId="0" borderId="0" xfId="0" applyNumberFormat="1" applyFont="1" applyBorder="1"/>
    <xf numFmtId="38" fontId="6" fillId="0" borderId="9" xfId="0" applyNumberFormat="1" applyFont="1" applyBorder="1"/>
    <xf numFmtId="0" fontId="3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38" fontId="2" fillId="0" borderId="0" xfId="0" applyNumberFormat="1" applyFont="1" applyBorder="1" applyAlignment="1">
      <alignment horizontal="center"/>
    </xf>
    <xf numFmtId="38" fontId="2" fillId="0" borderId="14" xfId="0" applyNumberFormat="1" applyFont="1" applyBorder="1" applyAlignment="1">
      <alignment horizontal="center"/>
    </xf>
    <xf numFmtId="0" fontId="14" fillId="0" borderId="8" xfId="0" applyFont="1" applyBorder="1"/>
    <xf numFmtId="38" fontId="2" fillId="0" borderId="9" xfId="0" applyNumberFormat="1" applyFont="1" applyBorder="1"/>
    <xf numFmtId="38" fontId="2" fillId="0" borderId="15" xfId="0" applyNumberFormat="1" applyFont="1" applyBorder="1"/>
    <xf numFmtId="0" fontId="5" fillId="0" borderId="0" xfId="0" applyFont="1" applyBorder="1" applyAlignment="1">
      <alignment horizontal="left"/>
    </xf>
    <xf numFmtId="38" fontId="5" fillId="0" borderId="0" xfId="0" applyNumberFormat="1" applyFont="1" applyBorder="1"/>
    <xf numFmtId="0" fontId="5" fillId="0" borderId="8" xfId="0" applyFont="1" applyBorder="1" applyAlignment="1">
      <alignment horizontal="left"/>
    </xf>
    <xf numFmtId="38" fontId="5" fillId="0" borderId="9" xfId="0" applyNumberFormat="1" applyFont="1" applyBorder="1"/>
    <xf numFmtId="0" fontId="5" fillId="3" borderId="6" xfId="0" applyFont="1" applyFill="1" applyBorder="1" applyAlignment="1">
      <alignment horizontal="left"/>
    </xf>
    <xf numFmtId="38" fontId="6" fillId="3" borderId="5" xfId="0" applyNumberFormat="1" applyFont="1" applyFill="1" applyBorder="1"/>
    <xf numFmtId="38" fontId="3" fillId="3" borderId="5" xfId="0" applyNumberFormat="1" applyFont="1" applyFill="1" applyBorder="1"/>
    <xf numFmtId="0" fontId="3" fillId="3" borderId="11" xfId="0" applyFont="1" applyFill="1" applyBorder="1"/>
    <xf numFmtId="0" fontId="5" fillId="3" borderId="12" xfId="0" applyFont="1" applyFill="1" applyBorder="1" applyAlignment="1">
      <alignment horizontal="left"/>
    </xf>
    <xf numFmtId="38" fontId="6" fillId="3" borderId="0" xfId="0" applyNumberFormat="1" applyFont="1" applyFill="1" applyBorder="1"/>
    <xf numFmtId="38" fontId="3" fillId="3" borderId="0" xfId="0" applyNumberFormat="1" applyFont="1" applyFill="1" applyBorder="1"/>
    <xf numFmtId="0" fontId="3" fillId="3" borderId="14" xfId="0" applyFont="1" applyFill="1" applyBorder="1"/>
    <xf numFmtId="0" fontId="5" fillId="3" borderId="10" xfId="0" applyFont="1" applyFill="1" applyBorder="1" applyAlignment="1">
      <alignment horizontal="left"/>
    </xf>
    <xf numFmtId="38" fontId="6" fillId="3" borderId="9" xfId="0" applyNumberFormat="1" applyFont="1" applyFill="1" applyBorder="1"/>
    <xf numFmtId="38" fontId="3" fillId="3" borderId="9" xfId="0" applyNumberFormat="1" applyFont="1" applyFill="1" applyBorder="1"/>
    <xf numFmtId="0" fontId="3" fillId="3" borderId="15" xfId="0" applyFont="1" applyFill="1" applyBorder="1"/>
    <xf numFmtId="0" fontId="11" fillId="2" borderId="0" xfId="0" applyFont="1" applyFill="1" applyAlignment="1" applyProtection="1">
      <alignment horizontal="center"/>
      <protection locked="0"/>
    </xf>
    <xf numFmtId="10" fontId="3" fillId="2" borderId="15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center"/>
    </xf>
    <xf numFmtId="10" fontId="3" fillId="2" borderId="3" xfId="0" applyNumberFormat="1" applyFont="1" applyFill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 applyProtection="1">
      <alignment horizontal="right"/>
      <protection locked="0"/>
    </xf>
    <xf numFmtId="0" fontId="2" fillId="4" borderId="3" xfId="0" applyFont="1" applyFill="1" applyBorder="1" applyAlignment="1">
      <alignment horizontal="center"/>
    </xf>
    <xf numFmtId="0" fontId="3" fillId="4" borderId="7" xfId="0" applyFont="1" applyFill="1" applyBorder="1"/>
    <xf numFmtId="0" fontId="3" fillId="2" borderId="7" xfId="0" applyFont="1" applyFill="1" applyBorder="1"/>
    <xf numFmtId="38" fontId="3" fillId="0" borderId="0" xfId="0" applyNumberFormat="1" applyFont="1" applyBorder="1" applyAlignment="1">
      <alignment horizontal="right"/>
    </xf>
    <xf numFmtId="0" fontId="11" fillId="0" borderId="0" xfId="0" quotePrefix="1" applyFont="1" applyProtection="1"/>
    <xf numFmtId="10" fontId="3" fillId="2" borderId="0" xfId="0" applyNumberFormat="1" applyFont="1" applyFill="1" applyBorder="1" applyAlignment="1" applyProtection="1">
      <protection locked="0"/>
    </xf>
    <xf numFmtId="10" fontId="3" fillId="2" borderId="5" xfId="0" applyNumberFormat="1" applyFont="1" applyFill="1" applyBorder="1" applyAlignment="1" applyProtection="1">
      <protection locked="0"/>
    </xf>
    <xf numFmtId="0" fontId="16" fillId="0" borderId="4" xfId="0" applyFont="1" applyFill="1" applyBorder="1"/>
    <xf numFmtId="3" fontId="3" fillId="0" borderId="5" xfId="0" applyNumberFormat="1" applyFont="1" applyFill="1" applyBorder="1" applyAlignment="1">
      <alignment horizontal="right"/>
    </xf>
    <xf numFmtId="38" fontId="3" fillId="0" borderId="14" xfId="0" applyNumberFormat="1" applyFont="1" applyFill="1" applyBorder="1"/>
    <xf numFmtId="0" fontId="2" fillId="0" borderId="13" xfId="0" applyFont="1" applyFill="1" applyBorder="1"/>
    <xf numFmtId="0" fontId="3" fillId="0" borderId="5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9" xfId="0" applyNumberFormat="1" applyFont="1" applyBorder="1"/>
    <xf numFmtId="38" fontId="2" fillId="0" borderId="0" xfId="0" applyNumberFormat="1" applyFont="1" applyBorder="1" applyAlignment="1">
      <alignment horizontal="right"/>
    </xf>
    <xf numFmtId="0" fontId="16" fillId="0" borderId="4" xfId="0" applyFont="1" applyBorder="1"/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10" fontId="3" fillId="0" borderId="0" xfId="0" applyNumberFormat="1" applyFont="1" applyBorder="1"/>
    <xf numFmtId="10" fontId="3" fillId="0" borderId="14" xfId="0" applyNumberFormat="1" applyFont="1" applyBorder="1"/>
    <xf numFmtId="0" fontId="2" fillId="3" borderId="2" xfId="0" applyFont="1" applyFill="1" applyBorder="1" applyAlignment="1" applyProtection="1">
      <alignment horizontal="center"/>
    </xf>
    <xf numFmtId="0" fontId="2" fillId="0" borderId="14" xfId="0" applyFont="1" applyFill="1" applyBorder="1" applyAlignment="1">
      <alignment horizontal="right"/>
    </xf>
    <xf numFmtId="10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" xfId="0" applyNumberFormat="1" applyFont="1" applyFill="1" applyBorder="1" applyProtection="1"/>
    <xf numFmtId="0" fontId="2" fillId="3" borderId="3" xfId="0" applyFont="1" applyFill="1" applyBorder="1" applyAlignment="1" applyProtection="1">
      <alignment horizontal="right"/>
    </xf>
    <xf numFmtId="3" fontId="11" fillId="0" borderId="0" xfId="0" applyNumberFormat="1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Protection="1">
      <protection locked="0"/>
    </xf>
    <xf numFmtId="0" fontId="16" fillId="0" borderId="13" xfId="0" applyFont="1" applyBorder="1"/>
    <xf numFmtId="0" fontId="13" fillId="0" borderId="13" xfId="0" applyFont="1" applyBorder="1"/>
    <xf numFmtId="10" fontId="3" fillId="0" borderId="0" xfId="0" applyNumberFormat="1" applyFont="1" applyFill="1" applyBorder="1" applyAlignment="1" applyProtection="1">
      <alignment horizontal="right"/>
    </xf>
    <xf numFmtId="0" fontId="18" fillId="0" borderId="13" xfId="0" applyFont="1" applyBorder="1"/>
    <xf numFmtId="0" fontId="19" fillId="0" borderId="13" xfId="0" applyFont="1" applyBorder="1"/>
    <xf numFmtId="0" fontId="20" fillId="0" borderId="4" xfId="0" applyFont="1" applyBorder="1"/>
    <xf numFmtId="38" fontId="2" fillId="0" borderId="14" xfId="0" applyNumberFormat="1" applyFont="1" applyFill="1" applyBorder="1"/>
    <xf numFmtId="166" fontId="3" fillId="2" borderId="1" xfId="0" applyNumberFormat="1" applyFont="1" applyFill="1" applyBorder="1" applyAlignment="1" applyProtection="1">
      <alignment horizontal="right"/>
      <protection locked="0"/>
    </xf>
    <xf numFmtId="0" fontId="11" fillId="0" borderId="13" xfId="0" applyFont="1" applyFill="1" applyBorder="1"/>
    <xf numFmtId="166" fontId="3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168" fontId="2" fillId="0" borderId="0" xfId="0" applyNumberFormat="1" applyFont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3" fillId="5" borderId="13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40" fontId="2" fillId="0" borderId="0" xfId="0" applyNumberFormat="1" applyFont="1" applyAlignment="1" applyProtection="1">
      <alignment horizontal="right"/>
    </xf>
    <xf numFmtId="40" fontId="3" fillId="0" borderId="0" xfId="0" applyNumberFormat="1" applyFont="1" applyProtection="1"/>
    <xf numFmtId="40" fontId="2" fillId="0" borderId="14" xfId="0" applyNumberFormat="1" applyFont="1" applyFill="1" applyBorder="1" applyProtection="1"/>
    <xf numFmtId="40" fontId="2" fillId="3" borderId="7" xfId="0" applyNumberFormat="1" applyFont="1" applyFill="1" applyBorder="1" applyAlignment="1" applyProtection="1">
      <alignment horizontal="centerContinuous"/>
    </xf>
    <xf numFmtId="40" fontId="2" fillId="3" borderId="2" xfId="0" applyNumberFormat="1" applyFont="1" applyFill="1" applyBorder="1" applyAlignment="1" applyProtection="1">
      <alignment horizontal="centerContinuous"/>
    </xf>
    <xf numFmtId="40" fontId="2" fillId="4" borderId="6" xfId="0" applyNumberFormat="1" applyFont="1" applyFill="1" applyBorder="1" applyAlignment="1" applyProtection="1">
      <alignment horizontal="center"/>
    </xf>
    <xf numFmtId="40" fontId="2" fillId="4" borderId="10" xfId="0" applyNumberFormat="1" applyFont="1" applyFill="1" applyBorder="1" applyAlignment="1" applyProtection="1">
      <alignment horizontal="center"/>
    </xf>
    <xf numFmtId="40" fontId="9" fillId="0" borderId="13" xfId="0" applyNumberFormat="1" applyFont="1" applyFill="1" applyBorder="1" applyAlignment="1" applyProtection="1">
      <alignment horizontal="center"/>
    </xf>
    <xf numFmtId="40" fontId="9" fillId="0" borderId="14" xfId="0" applyNumberFormat="1" applyFont="1" applyFill="1" applyBorder="1" applyAlignment="1" applyProtection="1">
      <alignment horizontal="center"/>
    </xf>
    <xf numFmtId="40" fontId="9" fillId="0" borderId="4" xfId="0" applyNumberFormat="1" applyFont="1" applyFill="1" applyBorder="1" applyAlignment="1" applyProtection="1">
      <alignment horizontal="center"/>
    </xf>
    <xf numFmtId="40" fontId="9" fillId="0" borderId="11" xfId="0" applyNumberFormat="1" applyFont="1" applyFill="1" applyBorder="1" applyAlignment="1" applyProtection="1">
      <alignment horizontal="center"/>
    </xf>
    <xf numFmtId="40" fontId="10" fillId="0" borderId="6" xfId="0" applyNumberFormat="1" applyFont="1" applyFill="1" applyBorder="1" applyAlignment="1" applyProtection="1">
      <alignment horizontal="center"/>
    </xf>
    <xf numFmtId="40" fontId="3" fillId="0" borderId="13" xfId="0" applyNumberFormat="1" applyFont="1" applyFill="1" applyBorder="1" applyProtection="1"/>
    <xf numFmtId="40" fontId="3" fillId="0" borderId="14" xfId="0" applyNumberFormat="1" applyFont="1" applyFill="1" applyBorder="1" applyProtection="1"/>
    <xf numFmtId="40" fontId="3" fillId="0" borderId="12" xfId="0" applyNumberFormat="1" applyFont="1" applyFill="1" applyBorder="1" applyProtection="1"/>
    <xf numFmtId="40" fontId="3" fillId="0" borderId="15" xfId="0" applyNumberFormat="1" applyFont="1" applyFill="1" applyBorder="1" applyProtection="1"/>
    <xf numFmtId="40" fontId="3" fillId="0" borderId="10" xfId="0" applyNumberFormat="1" applyFont="1" applyFill="1" applyBorder="1" applyProtection="1"/>
    <xf numFmtId="40" fontId="2" fillId="0" borderId="16" xfId="0" applyNumberFormat="1" applyFont="1" applyFill="1" applyBorder="1" applyProtection="1"/>
    <xf numFmtId="40" fontId="2" fillId="0" borderId="17" xfId="0" applyNumberFormat="1" applyFont="1" applyFill="1" applyBorder="1" applyProtection="1"/>
    <xf numFmtId="40" fontId="2" fillId="0" borderId="18" xfId="0" applyNumberFormat="1" applyFont="1" applyFill="1" applyBorder="1" applyProtection="1"/>
    <xf numFmtId="40" fontId="2" fillId="0" borderId="19" xfId="0" applyNumberFormat="1" applyFont="1" applyFill="1" applyBorder="1" applyProtection="1"/>
    <xf numFmtId="40" fontId="2" fillId="0" borderId="25" xfId="0" applyNumberFormat="1" applyFont="1" applyFill="1" applyBorder="1" applyAlignment="1" applyProtection="1">
      <alignment horizontal="centerContinuous"/>
    </xf>
    <xf numFmtId="40" fontId="2" fillId="0" borderId="20" xfId="0" applyNumberFormat="1" applyFont="1" applyFill="1" applyBorder="1" applyAlignment="1" applyProtection="1">
      <alignment horizontal="centerContinuous"/>
    </xf>
    <xf numFmtId="40" fontId="2" fillId="0" borderId="21" xfId="0" applyNumberFormat="1" applyFont="1" applyFill="1" applyBorder="1" applyProtection="1"/>
    <xf numFmtId="40" fontId="3" fillId="0" borderId="0" xfId="0" applyNumberFormat="1" applyFont="1" applyFill="1" applyProtection="1"/>
    <xf numFmtId="40" fontId="2" fillId="0" borderId="5" xfId="0" applyNumberFormat="1" applyFont="1" applyFill="1" applyBorder="1" applyProtection="1"/>
    <xf numFmtId="40" fontId="2" fillId="0" borderId="6" xfId="0" applyNumberFormat="1" applyFont="1" applyFill="1" applyBorder="1" applyProtection="1"/>
    <xf numFmtId="40" fontId="3" fillId="5" borderId="0" xfId="0" applyNumberFormat="1" applyFont="1" applyFill="1" applyBorder="1" applyProtection="1">
      <protection locked="0"/>
    </xf>
    <xf numFmtId="40" fontId="3" fillId="5" borderId="9" xfId="0" applyNumberFormat="1" applyFont="1" applyFill="1" applyBorder="1" applyProtection="1">
      <protection locked="0"/>
    </xf>
    <xf numFmtId="40" fontId="3" fillId="0" borderId="9" xfId="0" applyNumberFormat="1" applyFont="1" applyFill="1" applyBorder="1" applyProtection="1"/>
    <xf numFmtId="40" fontId="3" fillId="2" borderId="0" xfId="0" applyNumberFormat="1" applyFont="1" applyFill="1" applyBorder="1" applyProtection="1">
      <protection locked="0"/>
    </xf>
    <xf numFmtId="40" fontId="3" fillId="2" borderId="9" xfId="0" applyNumberFormat="1" applyFont="1" applyFill="1" applyBorder="1" applyProtection="1">
      <protection locked="0"/>
    </xf>
    <xf numFmtId="40" fontId="3" fillId="2" borderId="0" xfId="0" applyNumberFormat="1" applyFont="1" applyFill="1" applyBorder="1" applyAlignment="1" applyProtection="1">
      <alignment horizontal="right"/>
      <protection locked="0"/>
    </xf>
    <xf numFmtId="40" fontId="3" fillId="0" borderId="0" xfId="0" applyNumberFormat="1" applyFont="1" applyFill="1" applyBorder="1" applyAlignment="1" applyProtection="1">
      <alignment horizontal="right"/>
    </xf>
    <xf numFmtId="40" fontId="3" fillId="2" borderId="9" xfId="0" applyNumberFormat="1" applyFont="1" applyFill="1" applyBorder="1" applyAlignment="1" applyProtection="1">
      <alignment horizontal="right"/>
      <protection locked="0"/>
    </xf>
    <xf numFmtId="40" fontId="3" fillId="0" borderId="9" xfId="0" applyNumberFormat="1" applyFont="1" applyFill="1" applyBorder="1" applyAlignment="1" applyProtection="1">
      <alignment horizontal="right"/>
    </xf>
    <xf numFmtId="40" fontId="2" fillId="2" borderId="9" xfId="0" applyNumberFormat="1" applyFont="1" applyFill="1" applyBorder="1" applyProtection="1">
      <protection locked="0"/>
    </xf>
    <xf numFmtId="40" fontId="2" fillId="0" borderId="9" xfId="0" applyNumberFormat="1" applyFont="1" applyFill="1" applyBorder="1" applyProtection="1"/>
    <xf numFmtId="40" fontId="6" fillId="0" borderId="0" xfId="0" applyNumberFormat="1" applyFont="1" applyProtection="1"/>
    <xf numFmtId="40" fontId="2" fillId="0" borderId="5" xfId="0" applyNumberFormat="1" applyFont="1" applyBorder="1" applyProtection="1"/>
    <xf numFmtId="40" fontId="3" fillId="2" borderId="0" xfId="0" applyNumberFormat="1" applyFont="1" applyFill="1" applyBorder="1" applyAlignment="1" applyProtection="1">
      <protection locked="0"/>
    </xf>
    <xf numFmtId="40" fontId="3" fillId="0" borderId="0" xfId="0" applyNumberFormat="1" applyFont="1" applyFill="1" applyBorder="1" applyAlignment="1" applyProtection="1">
      <alignment horizontal="center"/>
    </xf>
    <xf numFmtId="40" fontId="3" fillId="2" borderId="9" xfId="0" applyNumberFormat="1" applyFont="1" applyFill="1" applyBorder="1" applyAlignment="1" applyProtection="1">
      <protection locked="0"/>
    </xf>
    <xf numFmtId="40" fontId="3" fillId="0" borderId="9" xfId="0" applyNumberFormat="1" applyFont="1" applyFill="1" applyBorder="1" applyAlignment="1" applyProtection="1">
      <alignment horizontal="center"/>
    </xf>
    <xf numFmtId="40" fontId="3" fillId="0" borderId="5" xfId="0" applyNumberFormat="1" applyFont="1" applyFill="1" applyBorder="1" applyAlignment="1" applyProtection="1">
      <alignment horizontal="center"/>
    </xf>
    <xf numFmtId="40" fontId="3" fillId="0" borderId="6" xfId="0" applyNumberFormat="1" applyFont="1" applyFill="1" applyBorder="1" applyAlignment="1" applyProtection="1">
      <alignment horizontal="right"/>
    </xf>
    <xf numFmtId="40" fontId="2" fillId="4" borderId="22" xfId="0" applyNumberFormat="1" applyFont="1" applyFill="1" applyBorder="1" applyProtection="1"/>
    <xf numFmtId="40" fontId="2" fillId="4" borderId="0" xfId="0" applyNumberFormat="1" applyFont="1" applyFill="1" applyBorder="1" applyProtection="1"/>
    <xf numFmtId="40" fontId="2" fillId="4" borderId="23" xfId="0" applyNumberFormat="1" applyFont="1" applyFill="1" applyBorder="1" applyProtection="1"/>
    <xf numFmtId="40" fontId="2" fillId="0" borderId="10" xfId="0" applyNumberFormat="1" applyFont="1" applyFill="1" applyBorder="1" applyProtection="1"/>
    <xf numFmtId="40" fontId="2" fillId="4" borderId="5" xfId="0" applyNumberFormat="1" applyFont="1" applyFill="1" applyBorder="1" applyProtection="1"/>
    <xf numFmtId="40" fontId="2" fillId="4" borderId="6" xfId="0" applyNumberFormat="1" applyFont="1" applyFill="1" applyBorder="1" applyProtection="1"/>
    <xf numFmtId="40" fontId="2" fillId="0" borderId="0" xfId="0" applyNumberFormat="1" applyFont="1" applyFill="1" applyBorder="1" applyProtection="1"/>
    <xf numFmtId="40" fontId="2" fillId="0" borderId="12" xfId="0" applyNumberFormat="1" applyFont="1" applyFill="1" applyBorder="1" applyProtection="1"/>
    <xf numFmtId="40" fontId="2" fillId="4" borderId="12" xfId="0" applyNumberFormat="1" applyFont="1" applyFill="1" applyBorder="1" applyProtection="1"/>
    <xf numFmtId="0" fontId="2" fillId="0" borderId="0" xfId="0" applyNumberFormat="1" applyFont="1" applyAlignment="1" applyProtection="1">
      <alignment horizontal="left"/>
    </xf>
    <xf numFmtId="165" fontId="2" fillId="0" borderId="0" xfId="0" applyNumberFormat="1" applyFont="1" applyAlignment="1" applyProtection="1">
      <alignment horizontal="left"/>
    </xf>
    <xf numFmtId="165" fontId="2" fillId="0" borderId="0" xfId="0" applyNumberFormat="1" applyFont="1" applyProtection="1"/>
    <xf numFmtId="165" fontId="2" fillId="0" borderId="0" xfId="0" applyNumberFormat="1" applyFont="1" applyAlignment="1" applyProtection="1"/>
    <xf numFmtId="0" fontId="2" fillId="6" borderId="13" xfId="0" applyFont="1" applyFill="1" applyBorder="1" applyProtection="1"/>
    <xf numFmtId="0" fontId="3" fillId="6" borderId="0" xfId="0" applyFont="1" applyFill="1" applyBorder="1" applyProtection="1"/>
    <xf numFmtId="0" fontId="3" fillId="6" borderId="0" xfId="0" applyFont="1" applyFill="1" applyBorder="1" applyAlignment="1" applyProtection="1">
      <alignment horizontal="right"/>
    </xf>
    <xf numFmtId="0" fontId="6" fillId="6" borderId="0" xfId="0" applyFont="1" applyFill="1" applyBorder="1" applyProtection="1"/>
    <xf numFmtId="40" fontId="2" fillId="6" borderId="0" xfId="0" applyNumberFormat="1" applyFont="1" applyFill="1" applyBorder="1" applyProtection="1"/>
    <xf numFmtId="40" fontId="2" fillId="5" borderId="9" xfId="0" applyNumberFormat="1" applyFont="1" applyFill="1" applyBorder="1" applyProtection="1">
      <protection locked="0"/>
    </xf>
    <xf numFmtId="40" fontId="2" fillId="4" borderId="10" xfId="0" applyNumberFormat="1" applyFont="1" applyFill="1" applyBorder="1" applyProtection="1"/>
    <xf numFmtId="40" fontId="2" fillId="4" borderId="31" xfId="0" applyNumberFormat="1" applyFont="1" applyFill="1" applyBorder="1" applyProtection="1"/>
    <xf numFmtId="40" fontId="2" fillId="4" borderId="32" xfId="0" applyNumberFormat="1" applyFont="1" applyFill="1" applyBorder="1" applyProtection="1"/>
    <xf numFmtId="40" fontId="2" fillId="6" borderId="5" xfId="0" applyNumberFormat="1" applyFont="1" applyFill="1" applyBorder="1" applyProtection="1"/>
    <xf numFmtId="40" fontId="3" fillId="0" borderId="14" xfId="0" applyNumberFormat="1" applyFont="1" applyFill="1" applyBorder="1"/>
    <xf numFmtId="40" fontId="3" fillId="0" borderId="12" xfId="0" applyNumberFormat="1" applyFont="1" applyFill="1" applyBorder="1"/>
    <xf numFmtId="40" fontId="3" fillId="2" borderId="12" xfId="0" applyNumberFormat="1" applyFont="1" applyFill="1" applyBorder="1" applyAlignment="1" applyProtection="1">
      <alignment horizontal="right"/>
      <protection locked="0"/>
    </xf>
    <xf numFmtId="40" fontId="3" fillId="0" borderId="12" xfId="0" applyNumberFormat="1" applyFont="1" applyFill="1" applyBorder="1" applyAlignment="1" applyProtection="1">
      <alignment horizontal="right"/>
    </xf>
    <xf numFmtId="40" fontId="3" fillId="0" borderId="12" xfId="0" applyNumberFormat="1" applyFont="1" applyBorder="1"/>
    <xf numFmtId="40" fontId="3" fillId="0" borderId="0" xfId="0" applyNumberFormat="1" applyFont="1"/>
    <xf numFmtId="40" fontId="3" fillId="0" borderId="0" xfId="0" applyNumberFormat="1" applyFont="1" applyFill="1"/>
    <xf numFmtId="40" fontId="3" fillId="0" borderId="10" xfId="0" applyNumberFormat="1" applyFont="1" applyFill="1" applyBorder="1" applyAlignment="1" applyProtection="1">
      <alignment horizontal="right"/>
    </xf>
    <xf numFmtId="40" fontId="2" fillId="0" borderId="6" xfId="0" applyNumberFormat="1" applyFont="1" applyFill="1" applyBorder="1"/>
    <xf numFmtId="40" fontId="3" fillId="0" borderId="0" xfId="0" applyNumberFormat="1" applyFont="1" applyFill="1" applyAlignment="1">
      <alignment horizontal="right"/>
    </xf>
    <xf numFmtId="40" fontId="3" fillId="0" borderId="0" xfId="0" applyNumberFormat="1" applyFont="1" applyFill="1" applyBorder="1" applyAlignment="1">
      <alignment horizontal="right"/>
    </xf>
    <xf numFmtId="40" fontId="3" fillId="0" borderId="5" xfId="0" applyNumberFormat="1" applyFont="1" applyFill="1" applyBorder="1" applyAlignment="1">
      <alignment horizontal="right"/>
    </xf>
    <xf numFmtId="40" fontId="2" fillId="0" borderId="9" xfId="0" applyNumberFormat="1" applyFont="1" applyFill="1" applyBorder="1" applyAlignment="1">
      <alignment horizontal="right"/>
    </xf>
    <xf numFmtId="40" fontId="2" fillId="0" borderId="9" xfId="0" applyNumberFormat="1" applyFont="1" applyFill="1" applyBorder="1"/>
    <xf numFmtId="40" fontId="2" fillId="0" borderId="10" xfId="0" applyNumberFormat="1" applyFont="1" applyFill="1" applyBorder="1"/>
    <xf numFmtId="40" fontId="3" fillId="0" borderId="0" xfId="0" applyNumberFormat="1" applyFont="1" applyFill="1" applyBorder="1"/>
    <xf numFmtId="40" fontId="3" fillId="0" borderId="9" xfId="0" applyNumberFormat="1" applyFont="1" applyFill="1" applyBorder="1" applyAlignment="1">
      <alignment horizontal="right"/>
    </xf>
    <xf numFmtId="40" fontId="3" fillId="0" borderId="9" xfId="0" applyNumberFormat="1" applyFont="1" applyFill="1" applyBorder="1"/>
    <xf numFmtId="40" fontId="3" fillId="0" borderId="5" xfId="0" applyNumberFormat="1" applyFont="1" applyFill="1" applyBorder="1"/>
    <xf numFmtId="40" fontId="2" fillId="0" borderId="0" xfId="0" applyNumberFormat="1" applyFont="1" applyFill="1" applyBorder="1" applyAlignment="1">
      <alignment horizontal="right"/>
    </xf>
    <xf numFmtId="40" fontId="2" fillId="0" borderId="0" xfId="0" applyNumberFormat="1" applyFont="1" applyFill="1" applyBorder="1"/>
    <xf numFmtId="40" fontId="3" fillId="0" borderId="15" xfId="0" applyNumberFormat="1" applyFont="1" applyFill="1" applyBorder="1"/>
    <xf numFmtId="40" fontId="3" fillId="0" borderId="11" xfId="0" applyNumberFormat="1" applyFont="1" applyFill="1" applyBorder="1"/>
    <xf numFmtId="40" fontId="2" fillId="0" borderId="14" xfId="0" applyNumberFormat="1" applyFont="1" applyFill="1" applyBorder="1"/>
    <xf numFmtId="40" fontId="2" fillId="0" borderId="14" xfId="0" applyNumberFormat="1" applyFont="1" applyFill="1" applyBorder="1" applyAlignment="1">
      <alignment horizontal="right"/>
    </xf>
    <xf numFmtId="40" fontId="2" fillId="0" borderId="15" xfId="0" applyNumberFormat="1" applyFont="1" applyFill="1" applyBorder="1" applyAlignment="1">
      <alignment horizontal="right"/>
    </xf>
    <xf numFmtId="40" fontId="3" fillId="0" borderId="11" xfId="0" applyNumberFormat="1" applyFont="1" applyFill="1" applyBorder="1" applyAlignment="1">
      <alignment horizontal="right"/>
    </xf>
    <xf numFmtId="40" fontId="3" fillId="0" borderId="0" xfId="0" applyNumberFormat="1" applyFont="1" applyAlignment="1">
      <alignment horizontal="right"/>
    </xf>
    <xf numFmtId="40" fontId="3" fillId="0" borderId="5" xfId="0" applyNumberFormat="1" applyFont="1" applyBorder="1" applyAlignment="1">
      <alignment horizontal="right"/>
    </xf>
    <xf numFmtId="40" fontId="3" fillId="0" borderId="5" xfId="0" applyNumberFormat="1" applyFont="1" applyBorder="1"/>
    <xf numFmtId="40" fontId="3" fillId="0" borderId="11" xfId="0" applyNumberFormat="1" applyFont="1" applyBorder="1"/>
    <xf numFmtId="40" fontId="3" fillId="0" borderId="0" xfId="0" applyNumberFormat="1" applyFont="1" applyBorder="1"/>
    <xf numFmtId="40" fontId="3" fillId="0" borderId="9" xfId="0" applyNumberFormat="1" applyFont="1" applyBorder="1" applyAlignment="1">
      <alignment horizontal="right"/>
    </xf>
    <xf numFmtId="40" fontId="3" fillId="0" borderId="0" xfId="0" applyNumberFormat="1" applyFont="1" applyBorder="1" applyAlignment="1">
      <alignment horizontal="right"/>
    </xf>
    <xf numFmtId="40" fontId="2" fillId="0" borderId="24" xfId="0" applyNumberFormat="1" applyFont="1" applyBorder="1" applyAlignment="1">
      <alignment horizontal="right"/>
    </xf>
    <xf numFmtId="40" fontId="3" fillId="0" borderId="20" xfId="0" applyNumberFormat="1" applyFont="1" applyFill="1" applyBorder="1"/>
    <xf numFmtId="40" fontId="3" fillId="0" borderId="14" xfId="0" applyNumberFormat="1" applyFont="1" applyBorder="1"/>
    <xf numFmtId="40" fontId="2" fillId="0" borderId="26" xfId="0" applyNumberFormat="1" applyFont="1" applyBorder="1" applyAlignment="1">
      <alignment horizontal="right"/>
    </xf>
    <xf numFmtId="40" fontId="2" fillId="0" borderId="27" xfId="0" applyNumberFormat="1" applyFont="1" applyBorder="1" applyAlignment="1">
      <alignment horizontal="right"/>
    </xf>
    <xf numFmtId="40" fontId="3" fillId="0" borderId="9" xfId="0" applyNumberFormat="1" applyFont="1" applyBorder="1"/>
    <xf numFmtId="40" fontId="3" fillId="0" borderId="15" xfId="0" applyNumberFormat="1" applyFont="1" applyBorder="1"/>
    <xf numFmtId="40" fontId="2" fillId="0" borderId="27" xfId="0" applyNumberFormat="1" applyFont="1" applyFill="1" applyBorder="1"/>
    <xf numFmtId="40" fontId="2" fillId="0" borderId="17" xfId="0" applyNumberFormat="1" applyFont="1" applyBorder="1" applyAlignment="1">
      <alignment horizontal="right"/>
    </xf>
    <xf numFmtId="40" fontId="2" fillId="0" borderId="28" xfId="0" applyNumberFormat="1" applyFont="1" applyFill="1" applyBorder="1"/>
    <xf numFmtId="40" fontId="2" fillId="0" borderId="20" xfId="0" applyNumberFormat="1" applyFont="1" applyFill="1" applyBorder="1"/>
    <xf numFmtId="40" fontId="2" fillId="0" borderId="0" xfId="0" applyNumberFormat="1" applyFont="1" applyBorder="1"/>
    <xf numFmtId="40" fontId="2" fillId="0" borderId="0" xfId="0" applyNumberFormat="1" applyFont="1" applyBorder="1" applyAlignment="1">
      <alignment horizontal="right"/>
    </xf>
    <xf numFmtId="40" fontId="2" fillId="0" borderId="30" xfId="0" applyNumberFormat="1" applyFont="1" applyBorder="1" applyAlignment="1">
      <alignment horizontal="right"/>
    </xf>
    <xf numFmtId="0" fontId="21" fillId="0" borderId="0" xfId="0" applyFont="1" applyFill="1" applyProtection="1"/>
    <xf numFmtId="40" fontId="2" fillId="0" borderId="24" xfId="0" applyNumberFormat="1" applyFont="1" applyBorder="1"/>
    <xf numFmtId="40" fontId="2" fillId="0" borderId="20" xfId="0" applyNumberFormat="1" applyFont="1" applyBorder="1"/>
    <xf numFmtId="40" fontId="2" fillId="0" borderId="14" xfId="0" applyNumberFormat="1" applyFont="1" applyBorder="1"/>
    <xf numFmtId="40" fontId="2" fillId="2" borderId="6" xfId="0" applyNumberFormat="1" applyFont="1" applyFill="1" applyBorder="1" applyProtection="1">
      <protection locked="0"/>
    </xf>
    <xf numFmtId="40" fontId="2" fillId="0" borderId="1" xfId="0" applyNumberFormat="1" applyFont="1" applyFill="1" applyBorder="1" applyProtection="1"/>
    <xf numFmtId="40" fontId="2" fillId="0" borderId="1" xfId="0" applyNumberFormat="1" applyFont="1" applyFill="1" applyBorder="1"/>
    <xf numFmtId="40" fontId="2" fillId="0" borderId="15" xfId="0" applyNumberFormat="1" applyFont="1" applyFill="1" applyBorder="1"/>
    <xf numFmtId="40" fontId="22" fillId="0" borderId="4" xfId="0" applyNumberFormat="1" applyFont="1" applyBorder="1"/>
    <xf numFmtId="40" fontId="22" fillId="0" borderId="0" xfId="0" applyNumberFormat="1" applyFont="1" applyBorder="1"/>
    <xf numFmtId="40" fontId="22" fillId="0" borderId="12" xfId="0" applyNumberFormat="1" applyFont="1" applyBorder="1"/>
    <xf numFmtId="40" fontId="22" fillId="0" borderId="13" xfId="0" applyNumberFormat="1" applyFont="1" applyBorder="1"/>
    <xf numFmtId="40" fontId="23" fillId="0" borderId="25" xfId="0" applyNumberFormat="1" applyFont="1" applyBorder="1"/>
    <xf numFmtId="40" fontId="23" fillId="0" borderId="24" xfId="0" applyNumberFormat="1" applyFont="1" applyBorder="1"/>
    <xf numFmtId="40" fontId="23" fillId="0" borderId="21" xfId="0" applyNumberFormat="1" applyFont="1" applyBorder="1"/>
    <xf numFmtId="40" fontId="23" fillId="0" borderId="0" xfId="0" applyNumberFormat="1" applyFont="1" applyBorder="1"/>
    <xf numFmtId="40" fontId="22" fillId="0" borderId="14" xfId="0" applyNumberFormat="1" applyFont="1" applyBorder="1"/>
    <xf numFmtId="40" fontId="23" fillId="0" borderId="4" xfId="0" applyNumberFormat="1" applyFont="1" applyBorder="1"/>
    <xf numFmtId="40" fontId="23" fillId="0" borderId="5" xfId="0" applyNumberFormat="1" applyFont="1" applyBorder="1"/>
    <xf numFmtId="40" fontId="23" fillId="0" borderId="6" xfId="0" applyNumberFormat="1" applyFont="1" applyBorder="1"/>
    <xf numFmtId="40" fontId="23" fillId="0" borderId="8" xfId="0" applyNumberFormat="1" applyFont="1" applyBorder="1"/>
    <xf numFmtId="40" fontId="23" fillId="0" borderId="9" xfId="0" applyNumberFormat="1" applyFont="1" applyBorder="1"/>
    <xf numFmtId="40" fontId="23" fillId="0" borderId="10" xfId="0" applyNumberFormat="1" applyFont="1" applyBorder="1"/>
    <xf numFmtId="0" fontId="23" fillId="0" borderId="4" xfId="0" applyFont="1" applyBorder="1"/>
    <xf numFmtId="0" fontId="23" fillId="0" borderId="13" xfId="0" applyFont="1" applyBorder="1"/>
    <xf numFmtId="0" fontId="22" fillId="0" borderId="13" xfId="0" applyFont="1" applyBorder="1"/>
    <xf numFmtId="38" fontId="23" fillId="0" borderId="0" xfId="0" applyNumberFormat="1" applyFont="1" applyBorder="1"/>
    <xf numFmtId="0" fontId="22" fillId="0" borderId="5" xfId="0" applyFont="1" applyBorder="1"/>
    <xf numFmtId="0" fontId="23" fillId="4" borderId="1" xfId="0" applyFont="1" applyFill="1" applyBorder="1" applyAlignment="1">
      <alignment horizontal="left"/>
    </xf>
    <xf numFmtId="0" fontId="23" fillId="0" borderId="13" xfId="0" applyFont="1" applyBorder="1" applyAlignment="1">
      <alignment horizontal="left"/>
    </xf>
    <xf numFmtId="38" fontId="23" fillId="4" borderId="1" xfId="0" applyNumberFormat="1" applyFont="1" applyFill="1" applyBorder="1" applyAlignment="1">
      <alignment horizontal="center"/>
    </xf>
    <xf numFmtId="38" fontId="23" fillId="4" borderId="7" xfId="0" applyNumberFormat="1" applyFont="1" applyFill="1" applyBorder="1" applyAlignment="1">
      <alignment horizontal="center"/>
    </xf>
    <xf numFmtId="38" fontId="23" fillId="3" borderId="4" xfId="0" applyNumberFormat="1" applyFont="1" applyFill="1" applyBorder="1"/>
    <xf numFmtId="38" fontId="23" fillId="3" borderId="13" xfId="0" applyNumberFormat="1" applyFont="1" applyFill="1" applyBorder="1"/>
    <xf numFmtId="38" fontId="23" fillId="3" borderId="8" xfId="0" applyNumberFormat="1" applyFont="1" applyFill="1" applyBorder="1"/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3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6" fillId="0" borderId="0" xfId="0" applyFont="1" applyBorder="1"/>
    <xf numFmtId="0" fontId="24" fillId="0" borderId="4" xfId="0" applyFont="1" applyBorder="1"/>
    <xf numFmtId="0" fontId="24" fillId="0" borderId="5" xfId="0" applyFont="1" applyBorder="1"/>
    <xf numFmtId="38" fontId="24" fillId="0" borderId="0" xfId="0" applyNumberFormat="1" applyFont="1" applyBorder="1"/>
    <xf numFmtId="40" fontId="25" fillId="0" borderId="0" xfId="0" applyNumberFormat="1" applyFont="1" applyBorder="1"/>
    <xf numFmtId="0" fontId="2" fillId="6" borderId="13" xfId="0" applyFont="1" applyFill="1" applyBorder="1"/>
    <xf numFmtId="0" fontId="2" fillId="6" borderId="0" xfId="0" applyFont="1" applyFill="1" applyBorder="1"/>
    <xf numFmtId="0" fontId="2" fillId="6" borderId="3" xfId="0" applyFont="1" applyFill="1" applyBorder="1" applyAlignment="1">
      <alignment horizontal="right"/>
    </xf>
    <xf numFmtId="0" fontId="3" fillId="6" borderId="0" xfId="0" applyFont="1" applyFill="1"/>
    <xf numFmtId="0" fontId="3" fillId="6" borderId="0" xfId="0" applyFont="1" applyFill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0" fontId="3" fillId="6" borderId="0" xfId="0" applyFont="1" applyFill="1" applyBorder="1"/>
    <xf numFmtId="0" fontId="11" fillId="0" borderId="0" xfId="0" applyFont="1" applyFill="1" applyBorder="1" applyAlignment="1" applyProtection="1">
      <alignment horizontal="left"/>
    </xf>
    <xf numFmtId="166" fontId="3" fillId="0" borderId="2" xfId="0" applyNumberFormat="1" applyFont="1" applyFill="1" applyBorder="1" applyAlignment="1" applyProtection="1">
      <alignment horizontal="right"/>
    </xf>
    <xf numFmtId="0" fontId="3" fillId="5" borderId="10" xfId="0" applyFont="1" applyFill="1" applyBorder="1" applyAlignment="1">
      <alignment horizontal="center"/>
    </xf>
    <xf numFmtId="0" fontId="3" fillId="5" borderId="10" xfId="0" applyFont="1" applyFill="1" applyBorder="1" applyAlignment="1" applyProtection="1">
      <alignment horizontal="center"/>
      <protection locked="0"/>
    </xf>
    <xf numFmtId="3" fontId="3" fillId="5" borderId="10" xfId="0" applyNumberFormat="1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3" fontId="2" fillId="0" borderId="3" xfId="0" applyNumberFormat="1" applyFont="1" applyFill="1" applyBorder="1" applyAlignment="1">
      <alignment horizontal="centerContinuous"/>
    </xf>
    <xf numFmtId="169" fontId="3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Fill="1" applyProtection="1"/>
    <xf numFmtId="1" fontId="2" fillId="0" borderId="0" xfId="0" applyNumberFormat="1" applyFont="1" applyFill="1" applyAlignment="1" applyProtection="1">
      <alignment horizontal="left"/>
    </xf>
    <xf numFmtId="167" fontId="2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3" fontId="2" fillId="0" borderId="0" xfId="0" applyNumberFormat="1" applyFont="1" applyFill="1" applyAlignment="1" applyProtection="1"/>
    <xf numFmtId="0" fontId="3" fillId="0" borderId="15" xfId="0" applyFont="1" applyFill="1" applyBorder="1"/>
    <xf numFmtId="0" fontId="3" fillId="0" borderId="9" xfId="0" applyFont="1" applyFill="1" applyBorder="1" applyProtection="1">
      <protection locked="0"/>
    </xf>
    <xf numFmtId="4" fontId="3" fillId="0" borderId="12" xfId="0" applyNumberFormat="1" applyFont="1" applyFill="1" applyBorder="1" applyAlignment="1">
      <alignment horizontal="right"/>
    </xf>
    <xf numFmtId="4" fontId="3" fillId="0" borderId="13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0" borderId="35" xfId="0" applyNumberFormat="1" applyFont="1" applyFill="1" applyBorder="1"/>
    <xf numFmtId="4" fontId="3" fillId="0" borderId="13" xfId="0" applyNumberFormat="1" applyFont="1" applyFill="1" applyBorder="1"/>
    <xf numFmtId="4" fontId="3" fillId="0" borderId="13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Protection="1"/>
    <xf numFmtId="4" fontId="3" fillId="0" borderId="35" xfId="0" applyNumberFormat="1" applyFont="1" applyFill="1" applyBorder="1" applyProtection="1"/>
    <xf numFmtId="4" fontId="3" fillId="0" borderId="13" xfId="0" applyNumberFormat="1" applyFont="1" applyFill="1" applyBorder="1" applyProtection="1"/>
    <xf numFmtId="4" fontId="2" fillId="0" borderId="16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/>
    </xf>
    <xf numFmtId="4" fontId="2" fillId="0" borderId="33" xfId="0" applyNumberFormat="1" applyFont="1" applyFill="1" applyBorder="1"/>
    <xf numFmtId="4" fontId="2" fillId="6" borderId="25" xfId="0" applyNumberFormat="1" applyFont="1" applyFill="1" applyBorder="1" applyAlignment="1">
      <alignment horizontal="centerContinuous"/>
    </xf>
    <xf numFmtId="4" fontId="2" fillId="6" borderId="20" xfId="0" applyNumberFormat="1" applyFont="1" applyFill="1" applyBorder="1" applyAlignment="1">
      <alignment horizontal="centerContinuous"/>
    </xf>
    <xf numFmtId="4" fontId="2" fillId="6" borderId="24" xfId="0" applyNumberFormat="1" applyFont="1" applyFill="1" applyBorder="1" applyAlignment="1">
      <alignment horizontal="centerContinuous"/>
    </xf>
    <xf numFmtId="4" fontId="2" fillId="6" borderId="21" xfId="0" applyNumberFormat="1" applyFont="1" applyFill="1" applyBorder="1"/>
    <xf numFmtId="4" fontId="2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4" fontId="3" fillId="0" borderId="9" xfId="0" applyNumberFormat="1" applyFont="1" applyFill="1" applyBorder="1"/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/>
    <xf numFmtId="4" fontId="2" fillId="0" borderId="6" xfId="0" applyNumberFormat="1" applyFont="1" applyFill="1" applyBorder="1"/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3" fillId="0" borderId="12" xfId="0" applyNumberFormat="1" applyFont="1" applyFill="1" applyBorder="1"/>
    <xf numFmtId="4" fontId="3" fillId="2" borderId="9" xfId="0" applyNumberFormat="1" applyFont="1" applyFill="1" applyBorder="1" applyAlignment="1" applyProtection="1">
      <alignment horizontal="right"/>
      <protection locked="0"/>
    </xf>
    <xf numFmtId="4" fontId="3" fillId="0" borderId="9" xfId="0" applyNumberFormat="1" applyFont="1" applyFill="1" applyBorder="1" applyProtection="1"/>
    <xf numFmtId="4" fontId="3" fillId="0" borderId="10" xfId="0" applyNumberFormat="1" applyFont="1" applyFill="1" applyBorder="1"/>
    <xf numFmtId="4" fontId="3" fillId="0" borderId="2" xfId="0" applyNumberFormat="1" applyFont="1" applyFill="1" applyBorder="1"/>
    <xf numFmtId="4" fontId="2" fillId="0" borderId="5" xfId="0" applyNumberFormat="1" applyFont="1" applyFill="1" applyBorder="1" applyAlignment="1" applyProtection="1">
      <alignment horizontal="right"/>
    </xf>
    <xf numFmtId="4" fontId="2" fillId="0" borderId="5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/>
    </xf>
    <xf numFmtId="4" fontId="3" fillId="0" borderId="9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right"/>
    </xf>
    <xf numFmtId="4" fontId="3" fillId="4" borderId="0" xfId="0" applyNumberFormat="1" applyFont="1" applyFill="1" applyBorder="1" applyAlignment="1">
      <alignment horizontal="center"/>
    </xf>
    <xf numFmtId="4" fontId="2" fillId="4" borderId="6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4" borderId="22" xfId="0" applyNumberFormat="1" applyFont="1" applyFill="1" applyBorder="1" applyAlignment="1">
      <alignment horizontal="right"/>
    </xf>
    <xf numFmtId="4" fontId="2" fillId="4" borderId="0" xfId="0" applyNumberFormat="1" applyFont="1" applyFill="1" applyBorder="1"/>
    <xf numFmtId="4" fontId="2" fillId="4" borderId="23" xfId="0" applyNumberFormat="1" applyFont="1" applyFill="1" applyBorder="1"/>
    <xf numFmtId="4" fontId="2" fillId="0" borderId="9" xfId="0" applyNumberFormat="1" applyFont="1" applyFill="1" applyBorder="1" applyAlignment="1">
      <alignment horizontal="right"/>
    </xf>
    <xf numFmtId="4" fontId="2" fillId="0" borderId="9" xfId="0" applyNumberFormat="1" applyFont="1" applyFill="1" applyBorder="1"/>
    <xf numFmtId="4" fontId="2" fillId="0" borderId="10" xfId="0" applyNumberFormat="1" applyFont="1" applyFill="1" applyBorder="1"/>
    <xf numFmtId="4" fontId="2" fillId="0" borderId="0" xfId="0" applyNumberFormat="1" applyFont="1" applyFill="1" applyBorder="1"/>
    <xf numFmtId="4" fontId="3" fillId="0" borderId="9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3" fillId="0" borderId="6" xfId="0" applyNumberFormat="1" applyFont="1" applyFill="1" applyBorder="1"/>
    <xf numFmtId="4" fontId="3" fillId="0" borderId="11" xfId="0" applyNumberFormat="1" applyFont="1" applyFill="1" applyBorder="1"/>
    <xf numFmtId="4" fontId="2" fillId="6" borderId="0" xfId="0" applyNumberFormat="1" applyFont="1" applyFill="1" applyBorder="1" applyAlignment="1">
      <alignment horizontal="right"/>
    </xf>
    <xf numFmtId="4" fontId="2" fillId="6" borderId="0" xfId="0" applyNumberFormat="1" applyFont="1" applyFill="1" applyBorder="1"/>
    <xf numFmtId="4" fontId="2" fillId="6" borderId="14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4" fontId="2" fillId="6" borderId="14" xfId="0" applyNumberFormat="1" applyFont="1" applyFill="1" applyBorder="1" applyAlignment="1">
      <alignment horizontal="right"/>
    </xf>
    <xf numFmtId="4" fontId="2" fillId="6" borderId="24" xfId="0" applyNumberFormat="1" applyFont="1" applyFill="1" applyBorder="1" applyAlignment="1">
      <alignment horizontal="right"/>
    </xf>
    <xf numFmtId="4" fontId="2" fillId="6" borderId="20" xfId="0" applyNumberFormat="1" applyFont="1" applyFill="1" applyBorder="1" applyAlignment="1">
      <alignment horizontal="right"/>
    </xf>
    <xf numFmtId="4" fontId="3" fillId="0" borderId="15" xfId="0" applyNumberFormat="1" applyFont="1" applyFill="1" applyBorder="1"/>
    <xf numFmtId="4" fontId="3" fillId="0" borderId="0" xfId="0" applyNumberFormat="1" applyFont="1"/>
    <xf numFmtId="4" fontId="2" fillId="4" borderId="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3" fillId="0" borderId="3" xfId="0" applyNumberFormat="1" applyFont="1" applyFill="1" applyBorder="1"/>
    <xf numFmtId="4" fontId="2" fillId="0" borderId="15" xfId="0" applyNumberFormat="1" applyFont="1" applyFill="1" applyBorder="1"/>
    <xf numFmtId="4" fontId="2" fillId="4" borderId="24" xfId="0" applyNumberFormat="1" applyFont="1" applyFill="1" applyBorder="1" applyAlignment="1">
      <alignment horizontal="right"/>
    </xf>
    <xf numFmtId="4" fontId="2" fillId="6" borderId="20" xfId="0" applyNumberFormat="1" applyFont="1" applyFill="1" applyBorder="1"/>
    <xf numFmtId="4" fontId="3" fillId="0" borderId="0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26" fillId="2" borderId="0" xfId="0" applyFont="1" applyFill="1" applyProtection="1">
      <protection locked="0"/>
    </xf>
    <xf numFmtId="0" fontId="26" fillId="2" borderId="0" xfId="0" applyFont="1" applyFill="1" applyAlignment="1" applyProtection="1">
      <protection locked="0"/>
    </xf>
    <xf numFmtId="49" fontId="26" fillId="2" borderId="0" xfId="0" applyNumberFormat="1" applyFont="1" applyFill="1" applyAlignment="1" applyProtection="1">
      <alignment horizontal="left"/>
      <protection locked="0"/>
    </xf>
    <xf numFmtId="14" fontId="26" fillId="2" borderId="0" xfId="0" applyNumberFormat="1" applyFont="1" applyFill="1" applyAlignment="1" applyProtection="1">
      <alignment horizontal="left"/>
      <protection locked="0"/>
    </xf>
    <xf numFmtId="1" fontId="26" fillId="2" borderId="0" xfId="0" applyNumberFormat="1" applyFont="1" applyFill="1" applyAlignment="1" applyProtection="1">
      <alignment horizontal="left"/>
      <protection locked="0"/>
    </xf>
    <xf numFmtId="3" fontId="26" fillId="2" borderId="0" xfId="0" applyNumberFormat="1" applyFont="1" applyFill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12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5" xfId="0" applyFont="1" applyBorder="1"/>
    <xf numFmtId="0" fontId="2" fillId="0" borderId="0" xfId="0" applyFont="1" applyBorder="1"/>
    <xf numFmtId="0" fontId="3" fillId="0" borderId="4" xfId="0" applyFont="1" applyBorder="1"/>
    <xf numFmtId="0" fontId="3" fillId="0" borderId="36" xfId="0" applyFont="1" applyFill="1" applyBorder="1"/>
    <xf numFmtId="0" fontId="2" fillId="0" borderId="9" xfId="0" applyFont="1" applyBorder="1"/>
    <xf numFmtId="0" fontId="2" fillId="0" borderId="8" xfId="0" applyFont="1" applyBorder="1" applyAlignment="1"/>
    <xf numFmtId="10" fontId="3" fillId="5" borderId="0" xfId="0" applyNumberFormat="1" applyFont="1" applyFill="1" applyBorder="1" applyProtection="1">
      <protection locked="0"/>
    </xf>
    <xf numFmtId="40" fontId="3" fillId="0" borderId="8" xfId="0" applyNumberFormat="1" applyFont="1" applyFill="1" applyBorder="1" applyProtection="1"/>
    <xf numFmtId="40" fontId="3" fillId="0" borderId="10" xfId="0" applyNumberFormat="1" applyFont="1" applyBorder="1" applyProtection="1"/>
    <xf numFmtId="40" fontId="3" fillId="0" borderId="8" xfId="0" applyNumberFormat="1" applyFont="1" applyBorder="1" applyProtection="1"/>
    <xf numFmtId="4" fontId="3" fillId="0" borderId="10" xfId="0" applyNumberFormat="1" applyFont="1" applyFill="1" applyBorder="1" applyAlignment="1" applyProtection="1">
      <alignment horizontal="right"/>
    </xf>
    <xf numFmtId="164" fontId="3" fillId="0" borderId="10" xfId="0" applyNumberFormat="1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40" fontId="3" fillId="0" borderId="8" xfId="0" applyNumberFormat="1" applyFont="1" applyFill="1" applyBorder="1" applyAlignment="1" applyProtection="1">
      <alignment horizontal="right"/>
    </xf>
    <xf numFmtId="3" fontId="2" fillId="7" borderId="6" xfId="0" applyNumberFormat="1" applyFont="1" applyFill="1" applyBorder="1" applyAlignment="1">
      <alignment horizontal="center"/>
    </xf>
    <xf numFmtId="3" fontId="2" fillId="7" borderId="10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3" fillId="0" borderId="2" xfId="0" applyFont="1" applyBorder="1"/>
    <xf numFmtId="0" fontId="2" fillId="0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2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12" xfId="0" applyFont="1" applyFill="1" applyBorder="1" applyAlignment="1">
      <alignment wrapText="1"/>
    </xf>
    <xf numFmtId="0" fontId="9" fillId="0" borderId="12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2" fillId="0" borderId="11" xfId="0" applyFont="1" applyFill="1" applyBorder="1"/>
    <xf numFmtId="3" fontId="9" fillId="0" borderId="35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Continuous"/>
    </xf>
    <xf numFmtId="0" fontId="3" fillId="0" borderId="5" xfId="0" applyFont="1" applyBorder="1" applyAlignment="1"/>
    <xf numFmtId="3" fontId="2" fillId="7" borderId="7" xfId="0" applyNumberFormat="1" applyFont="1" applyFill="1" applyBorder="1" applyAlignment="1">
      <alignment horizontal="centerContinuous"/>
    </xf>
    <xf numFmtId="0" fontId="6" fillId="7" borderId="2" xfId="0" applyFont="1" applyFill="1" applyBorder="1" applyAlignment="1">
      <alignment horizontal="centerContinuous"/>
    </xf>
    <xf numFmtId="3" fontId="2" fillId="7" borderId="8" xfId="0" applyNumberFormat="1" applyFont="1" applyFill="1" applyBorder="1" applyAlignment="1">
      <alignment horizontal="centerContinuous"/>
    </xf>
    <xf numFmtId="0" fontId="5" fillId="7" borderId="9" xfId="0" applyFont="1" applyFill="1" applyBorder="1" applyAlignment="1">
      <alignment horizontal="centerContinuous"/>
    </xf>
    <xf numFmtId="0" fontId="5" fillId="7" borderId="15" xfId="0" applyFont="1" applyFill="1" applyBorder="1" applyAlignment="1">
      <alignment horizontal="centerContinuous"/>
    </xf>
    <xf numFmtId="0" fontId="6" fillId="7" borderId="3" xfId="0" applyFont="1" applyFill="1" applyBorder="1" applyAlignment="1">
      <alignment horizontal="centerContinuous"/>
    </xf>
    <xf numFmtId="0" fontId="3" fillId="0" borderId="9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right"/>
      <protection locked="0"/>
    </xf>
    <xf numFmtId="4" fontId="2" fillId="0" borderId="6" xfId="0" applyNumberFormat="1" applyFont="1" applyFill="1" applyBorder="1" applyProtection="1"/>
    <xf numFmtId="4" fontId="3" fillId="0" borderId="12" xfId="0" applyNumberFormat="1" applyFont="1" applyFill="1" applyBorder="1" applyProtection="1"/>
    <xf numFmtId="4" fontId="3" fillId="0" borderId="10" xfId="0" applyNumberFormat="1" applyFont="1" applyFill="1" applyBorder="1" applyProtection="1"/>
    <xf numFmtId="4" fontId="3" fillId="0" borderId="0" xfId="0" applyNumberFormat="1" applyFont="1" applyFill="1" applyAlignment="1" applyProtection="1">
      <alignment horizontal="right"/>
    </xf>
    <xf numFmtId="4" fontId="3" fillId="0" borderId="0" xfId="0" applyNumberFormat="1" applyFont="1" applyFill="1" applyProtection="1"/>
    <xf numFmtId="4" fontId="3" fillId="0" borderId="2" xfId="0" applyNumberFormat="1" applyFont="1" applyFill="1" applyBorder="1" applyProtection="1"/>
    <xf numFmtId="0" fontId="6" fillId="0" borderId="2" xfId="0" applyFont="1" applyFill="1" applyBorder="1" applyProtection="1"/>
    <xf numFmtId="4" fontId="3" fillId="0" borderId="2" xfId="0" applyNumberFormat="1" applyFont="1" applyFill="1" applyBorder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4" fontId="6" fillId="0" borderId="0" xfId="0" applyNumberFormat="1" applyFont="1" applyProtection="1"/>
    <xf numFmtId="4" fontId="2" fillId="0" borderId="0" xfId="0" applyNumberFormat="1" applyFont="1" applyBorder="1" applyProtection="1"/>
    <xf numFmtId="0" fontId="2" fillId="4" borderId="13" xfId="0" applyFont="1" applyFill="1" applyBorder="1" applyAlignment="1"/>
    <xf numFmtId="0" fontId="2" fillId="0" borderId="13" xfId="0" applyFont="1" applyFill="1" applyBorder="1" applyAlignment="1"/>
    <xf numFmtId="0" fontId="2" fillId="6" borderId="0" xfId="0" applyFont="1" applyFill="1" applyBorder="1" applyAlignment="1">
      <alignment horizontal="right"/>
    </xf>
    <xf numFmtId="0" fontId="7" fillId="0" borderId="13" xfId="0" applyFont="1" applyBorder="1"/>
    <xf numFmtId="4" fontId="2" fillId="8" borderId="19" xfId="0" applyNumberFormat="1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3" fillId="7" borderId="2" xfId="0" applyFont="1" applyFill="1" applyBorder="1"/>
    <xf numFmtId="3" fontId="2" fillId="7" borderId="3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3" fillId="0" borderId="0" xfId="0" applyFont="1" applyProtection="1">
      <protection locked="0"/>
    </xf>
    <xf numFmtId="0" fontId="5" fillId="7" borderId="4" xfId="0" applyFont="1" applyFill="1" applyBorder="1"/>
    <xf numFmtId="0" fontId="2" fillId="7" borderId="5" xfId="0" applyFont="1" applyFill="1" applyBorder="1"/>
    <xf numFmtId="0" fontId="7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0" fontId="2" fillId="7" borderId="8" xfId="0" applyFont="1" applyFill="1" applyBorder="1"/>
    <xf numFmtId="0" fontId="2" fillId="7" borderId="9" xfId="0" applyFont="1" applyFill="1" applyBorder="1"/>
    <xf numFmtId="0" fontId="7" fillId="7" borderId="1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10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Border="1" applyAlignment="1" applyProtection="1"/>
    <xf numFmtId="0" fontId="3" fillId="0" borderId="13" xfId="0" applyFont="1" applyFill="1" applyBorder="1" applyProtection="1"/>
    <xf numFmtId="0" fontId="2" fillId="5" borderId="0" xfId="0" applyFont="1" applyFill="1"/>
    <xf numFmtId="0" fontId="3" fillId="5" borderId="0" xfId="0" applyFont="1" applyFill="1"/>
    <xf numFmtId="0" fontId="3" fillId="5" borderId="0" xfId="0" applyFont="1" applyFill="1" applyBorder="1" applyAlignment="1">
      <alignment horizontal="right"/>
    </xf>
    <xf numFmtId="4" fontId="2" fillId="6" borderId="25" xfId="0" applyNumberFormat="1" applyFont="1" applyFill="1" applyBorder="1" applyAlignment="1"/>
    <xf numFmtId="4" fontId="2" fillId="6" borderId="20" xfId="0" applyNumberFormat="1" applyFont="1" applyFill="1" applyBorder="1" applyAlignment="1"/>
    <xf numFmtId="170" fontId="3" fillId="0" borderId="0" xfId="0" applyNumberFormat="1" applyFont="1" applyFill="1"/>
    <xf numFmtId="170" fontId="3" fillId="0" borderId="0" xfId="0" applyNumberFormat="1" applyFont="1"/>
    <xf numFmtId="170" fontId="3" fillId="0" borderId="0" xfId="0" applyNumberFormat="1" applyFont="1" applyFill="1" applyBorder="1" applyAlignment="1">
      <alignment horizontal="right"/>
    </xf>
    <xf numFmtId="0" fontId="2" fillId="5" borderId="13" xfId="0" applyFont="1" applyFill="1" applyBorder="1" applyProtection="1"/>
    <xf numFmtId="0" fontId="2" fillId="5" borderId="0" xfId="0" applyFont="1" applyFill="1" applyBorder="1" applyProtection="1"/>
    <xf numFmtId="40" fontId="3" fillId="0" borderId="1" xfId="0" applyNumberFormat="1" applyFont="1" applyFill="1" applyBorder="1" applyAlignment="1" applyProtection="1">
      <alignment horizontal="right"/>
    </xf>
    <xf numFmtId="170" fontId="3" fillId="0" borderId="1" xfId="0" applyNumberFormat="1" applyFont="1" applyBorder="1"/>
    <xf numFmtId="0" fontId="3" fillId="0" borderId="1" xfId="0" applyFont="1" applyFill="1" applyBorder="1"/>
    <xf numFmtId="170" fontId="3" fillId="0" borderId="1" xfId="0" applyNumberFormat="1" applyFont="1" applyFill="1" applyBorder="1"/>
    <xf numFmtId="40" fontId="2" fillId="10" borderId="1" xfId="0" applyNumberFormat="1" applyFont="1" applyFill="1" applyBorder="1" applyAlignment="1" applyProtection="1">
      <alignment horizontal="center"/>
    </xf>
    <xf numFmtId="0" fontId="2" fillId="10" borderId="1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center"/>
      <protection locked="0"/>
    </xf>
    <xf numFmtId="4" fontId="3" fillId="0" borderId="10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4" fontId="3" fillId="0" borderId="38" xfId="0" applyNumberFormat="1" applyFont="1" applyFill="1" applyBorder="1"/>
    <xf numFmtId="4" fontId="3" fillId="0" borderId="8" xfId="0" applyNumberFormat="1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40" fontId="3" fillId="2" borderId="10" xfId="0" applyNumberFormat="1" applyFont="1" applyFill="1" applyBorder="1" applyAlignment="1" applyProtection="1">
      <alignment horizontal="right"/>
      <protection locked="0"/>
    </xf>
    <xf numFmtId="40" fontId="3" fillId="0" borderId="10" xfId="0" applyNumberFormat="1" applyFont="1" applyBorder="1"/>
    <xf numFmtId="40" fontId="3" fillId="0" borderId="10" xfId="0" applyNumberFormat="1" applyFont="1" applyFill="1" applyBorder="1"/>
    <xf numFmtId="0" fontId="3" fillId="2" borderId="7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39" xfId="0" applyNumberFormat="1" applyFont="1" applyFill="1" applyBorder="1"/>
    <xf numFmtId="4" fontId="3" fillId="0" borderId="7" xfId="0" applyNumberFormat="1" applyFont="1" applyFill="1" applyBorder="1"/>
    <xf numFmtId="0" fontId="2" fillId="2" borderId="2" xfId="0" applyFont="1" applyFill="1" applyBorder="1" applyAlignment="1" applyProtection="1">
      <alignment horizontal="center"/>
      <protection locked="0"/>
    </xf>
    <xf numFmtId="40" fontId="3" fillId="2" borderId="1" xfId="0" applyNumberFormat="1" applyFont="1" applyFill="1" applyBorder="1" applyAlignment="1" applyProtection="1">
      <alignment horizontal="right"/>
      <protection locked="0"/>
    </xf>
    <xf numFmtId="40" fontId="3" fillId="0" borderId="1" xfId="0" applyNumberFormat="1" applyFont="1" applyBorder="1"/>
    <xf numFmtId="40" fontId="3" fillId="0" borderId="1" xfId="0" applyNumberFormat="1" applyFont="1" applyFill="1" applyBorder="1"/>
    <xf numFmtId="164" fontId="3" fillId="5" borderId="1" xfId="0" applyNumberFormat="1" applyFont="1" applyFill="1" applyBorder="1" applyAlignment="1" applyProtection="1">
      <alignment horizontal="center"/>
    </xf>
    <xf numFmtId="0" fontId="7" fillId="7" borderId="6" xfId="0" applyFont="1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2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7" fillId="7" borderId="6" xfId="0" applyFont="1" applyFill="1" applyBorder="1" applyAlignment="1" applyProtection="1">
      <alignment textRotation="90"/>
    </xf>
    <xf numFmtId="0" fontId="6" fillId="7" borderId="12" xfId="0" applyFont="1" applyFill="1" applyBorder="1" applyAlignment="1"/>
    <xf numFmtId="0" fontId="6" fillId="7" borderId="10" xfId="0" applyFont="1" applyFill="1" applyBorder="1" applyAlignment="1"/>
    <xf numFmtId="0" fontId="2" fillId="7" borderId="7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0" fontId="2" fillId="9" borderId="1" xfId="0" applyNumberFormat="1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40" fontId="2" fillId="3" borderId="7" xfId="0" applyNumberFormat="1" applyFont="1" applyFill="1" applyBorder="1" applyAlignment="1" applyProtection="1">
      <alignment horizontal="center"/>
    </xf>
    <xf numFmtId="40" fontId="5" fillId="3" borderId="3" xfId="0" applyNumberFormat="1" applyFont="1" applyFill="1" applyBorder="1" applyAlignment="1" applyProtection="1">
      <alignment horizontal="center"/>
    </xf>
    <xf numFmtId="40" fontId="5" fillId="3" borderId="29" xfId="0" applyNumberFormat="1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textRotation="90"/>
    </xf>
    <xf numFmtId="0" fontId="17" fillId="0" borderId="12" xfId="0" applyFont="1" applyBorder="1" applyAlignment="1"/>
    <xf numFmtId="0" fontId="17" fillId="0" borderId="10" xfId="0" applyFont="1" applyBorder="1" applyAlignment="1"/>
    <xf numFmtId="0" fontId="6" fillId="3" borderId="3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99FF"/>
      <color rgb="FFF8A0BB"/>
      <color rgb="FFFFCCFF"/>
      <color rgb="FFCCECFF"/>
      <color rgb="FFCCFFCC"/>
      <color rgb="FF99CCFF"/>
      <color rgb="FF00FF99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74"/>
  <sheetViews>
    <sheetView showGridLines="0" tabSelected="1" zoomScale="80" zoomScaleNormal="80" workbookViewId="0">
      <pane xSplit="4" ySplit="12" topLeftCell="T14" activePane="bottomRight" state="frozen"/>
      <selection pane="topRight" activeCell="E1" sqref="E1"/>
      <selection pane="bottomLeft" activeCell="A13" sqref="A13"/>
      <selection pane="bottomRight" activeCell="AG10" sqref="AG10"/>
    </sheetView>
  </sheetViews>
  <sheetFormatPr defaultColWidth="8.44140625" defaultRowHeight="12.75" x14ac:dyDescent="0.2"/>
  <cols>
    <col min="1" max="1" width="13.5546875" style="8" customWidth="1"/>
    <col min="2" max="2" width="12.44140625" style="8" customWidth="1"/>
    <col min="3" max="3" width="3.44140625" style="3" customWidth="1"/>
    <col min="4" max="4" width="12.88671875" style="4" customWidth="1"/>
    <col min="5" max="9" width="5.6640625" style="3" customWidth="1"/>
    <col min="10" max="10" width="7.88671875" style="5" customWidth="1"/>
    <col min="11" max="11" width="8.44140625" style="6" customWidth="1"/>
    <col min="12" max="12" width="8.109375" style="7" customWidth="1"/>
    <col min="13" max="13" width="8.44140625" style="7" customWidth="1"/>
    <col min="14" max="14" width="8.44140625" style="6" customWidth="1"/>
    <col min="15" max="15" width="8.109375" style="7" customWidth="1"/>
    <col min="16" max="16" width="8.44140625" style="7" customWidth="1"/>
    <col min="17" max="17" width="8.44140625" style="6" customWidth="1"/>
    <col min="18" max="18" width="8.109375" style="7" customWidth="1"/>
    <col min="19" max="19" width="8.44140625" style="7" customWidth="1"/>
    <col min="20" max="20" width="8.44140625" style="6" customWidth="1"/>
    <col min="21" max="21" width="8.109375" style="7" customWidth="1"/>
    <col min="22" max="22" width="8.44140625" style="7" customWidth="1"/>
    <col min="23" max="23" width="8.44140625" style="6" customWidth="1"/>
    <col min="24" max="24" width="8.109375" style="7" customWidth="1"/>
    <col min="25" max="27" width="8.44140625" style="7" customWidth="1"/>
    <col min="28" max="28" width="9.33203125" style="8" customWidth="1"/>
    <col min="29" max="29" width="2.33203125" style="9" customWidth="1"/>
    <col min="30" max="36" width="8.44140625" style="8"/>
    <col min="37" max="37" width="1.77734375" style="42" customWidth="1"/>
    <col min="38" max="16384" width="8.44140625" style="8"/>
  </cols>
  <sheetData>
    <row r="1" spans="1:42" x14ac:dyDescent="0.2">
      <c r="A1" s="10" t="s">
        <v>126</v>
      </c>
      <c r="B1" s="550" t="s">
        <v>155</v>
      </c>
      <c r="L1" s="468"/>
      <c r="M1" s="469"/>
    </row>
    <row r="2" spans="1:42" x14ac:dyDescent="0.2">
      <c r="A2" s="10" t="s">
        <v>125</v>
      </c>
      <c r="B2" s="551"/>
      <c r="L2" s="468"/>
      <c r="M2" s="469"/>
      <c r="AE2" s="143"/>
      <c r="AF2" s="556"/>
    </row>
    <row r="3" spans="1:42" x14ac:dyDescent="0.2">
      <c r="A3" s="10" t="s">
        <v>17</v>
      </c>
      <c r="B3" s="550"/>
      <c r="L3" s="468"/>
      <c r="M3" s="469"/>
    </row>
    <row r="4" spans="1:42" x14ac:dyDescent="0.2">
      <c r="A4" s="1" t="s">
        <v>124</v>
      </c>
      <c r="B4" s="550"/>
      <c r="K4" s="8"/>
      <c r="L4" s="128"/>
      <c r="M4" s="470"/>
    </row>
    <row r="5" spans="1:42" x14ac:dyDescent="0.2">
      <c r="A5" s="13" t="s">
        <v>123</v>
      </c>
      <c r="B5" s="550"/>
      <c r="K5" s="8"/>
      <c r="L5" s="128"/>
      <c r="M5" s="471"/>
    </row>
    <row r="6" spans="1:42" x14ac:dyDescent="0.2">
      <c r="A6" s="466" t="s">
        <v>144</v>
      </c>
      <c r="B6" s="552"/>
      <c r="C6" s="8"/>
      <c r="K6" s="78"/>
      <c r="L6" s="471"/>
      <c r="M6" s="471"/>
      <c r="AF6" s="11" t="s">
        <v>37</v>
      </c>
      <c r="AG6" s="12">
        <v>12</v>
      </c>
    </row>
    <row r="7" spans="1:42" x14ac:dyDescent="0.2">
      <c r="A7" s="13" t="s">
        <v>120</v>
      </c>
      <c r="B7" s="553"/>
      <c r="K7" s="78"/>
      <c r="L7" s="471"/>
      <c r="M7" s="471"/>
      <c r="AF7" s="11" t="s">
        <v>38</v>
      </c>
      <c r="AG7" s="12">
        <v>0</v>
      </c>
    </row>
    <row r="8" spans="1:42" x14ac:dyDescent="0.2">
      <c r="A8" s="467" t="s">
        <v>34</v>
      </c>
      <c r="B8" s="554"/>
      <c r="K8" s="78"/>
      <c r="L8" s="471"/>
      <c r="M8" s="471"/>
      <c r="AF8" s="143" t="s">
        <v>27</v>
      </c>
      <c r="AG8" s="582">
        <f>SUM(AG6:AG7)</f>
        <v>12</v>
      </c>
    </row>
    <row r="9" spans="1:42" x14ac:dyDescent="0.2">
      <c r="A9" s="466" t="s">
        <v>85</v>
      </c>
      <c r="B9" s="552" t="s">
        <v>139</v>
      </c>
      <c r="K9" s="8"/>
      <c r="L9" s="128"/>
      <c r="M9" s="471"/>
      <c r="AB9" s="259"/>
      <c r="AC9" s="691" t="s">
        <v>36</v>
      </c>
      <c r="AD9" s="627"/>
      <c r="AE9" s="629"/>
      <c r="AF9" s="630" t="s">
        <v>64</v>
      </c>
      <c r="AG9" s="14">
        <v>199300</v>
      </c>
    </row>
    <row r="10" spans="1:42" ht="13.9" customHeight="1" x14ac:dyDescent="0.2">
      <c r="A10" s="467" t="s">
        <v>69</v>
      </c>
      <c r="B10" s="555" t="s">
        <v>139</v>
      </c>
      <c r="K10" s="8"/>
      <c r="L10" s="128"/>
      <c r="M10" s="472"/>
      <c r="AC10" s="692"/>
      <c r="AD10" s="628"/>
      <c r="AE10" s="629"/>
      <c r="AF10" s="631" t="s">
        <v>68</v>
      </c>
      <c r="AG10" s="260">
        <v>0.03</v>
      </c>
    </row>
    <row r="11" spans="1:42" ht="15.75" x14ac:dyDescent="0.25">
      <c r="A11" s="633"/>
      <c r="B11" s="634"/>
      <c r="C11" s="684" t="s">
        <v>133</v>
      </c>
      <c r="D11" s="635" t="s">
        <v>44</v>
      </c>
      <c r="E11" s="636"/>
      <c r="F11" s="637"/>
      <c r="G11" s="637"/>
      <c r="H11" s="637"/>
      <c r="I11" s="637"/>
      <c r="J11" s="576" t="s">
        <v>12</v>
      </c>
      <c r="K11" s="599" t="s">
        <v>28</v>
      </c>
      <c r="L11" s="600"/>
      <c r="M11" s="600"/>
      <c r="N11" s="600"/>
      <c r="O11" s="600"/>
      <c r="P11" s="600"/>
      <c r="Q11" s="600"/>
      <c r="R11" s="600"/>
      <c r="S11" s="604"/>
      <c r="T11" s="600"/>
      <c r="U11" s="600"/>
      <c r="V11" s="600"/>
      <c r="W11" s="600"/>
      <c r="X11" s="600"/>
      <c r="Y11" s="604"/>
      <c r="Z11" s="698" t="s">
        <v>0</v>
      </c>
      <c r="AA11" s="699"/>
      <c r="AB11" s="700"/>
      <c r="AC11" s="692"/>
      <c r="AD11" s="696" t="s">
        <v>35</v>
      </c>
      <c r="AE11" s="686" t="s">
        <v>89</v>
      </c>
      <c r="AF11" s="689"/>
      <c r="AG11" s="689"/>
      <c r="AH11" s="689"/>
      <c r="AI11" s="689"/>
      <c r="AJ11" s="690"/>
      <c r="AK11" s="557"/>
      <c r="AL11" s="694" t="s">
        <v>21</v>
      </c>
      <c r="AM11" s="689"/>
      <c r="AN11" s="689"/>
      <c r="AO11" s="689"/>
      <c r="AP11" s="695"/>
    </row>
    <row r="12" spans="1:42" s="16" customFormat="1" ht="25.5" customHeight="1" x14ac:dyDescent="0.25">
      <c r="A12" s="638" t="s">
        <v>1</v>
      </c>
      <c r="B12" s="639" t="s">
        <v>2</v>
      </c>
      <c r="C12" s="685"/>
      <c r="D12" s="640" t="s">
        <v>127</v>
      </c>
      <c r="E12" s="686" t="s">
        <v>3</v>
      </c>
      <c r="F12" s="687"/>
      <c r="G12" s="687"/>
      <c r="H12" s="687"/>
      <c r="I12" s="688"/>
      <c r="J12" s="577" t="s">
        <v>22</v>
      </c>
      <c r="K12" s="601" t="s">
        <v>12</v>
      </c>
      <c r="L12" s="602"/>
      <c r="M12" s="603"/>
      <c r="N12" s="601" t="s">
        <v>13</v>
      </c>
      <c r="O12" s="602"/>
      <c r="P12" s="603"/>
      <c r="Q12" s="601" t="s">
        <v>14</v>
      </c>
      <c r="R12" s="602"/>
      <c r="S12" s="603"/>
      <c r="T12" s="601" t="s">
        <v>15</v>
      </c>
      <c r="U12" s="602"/>
      <c r="V12" s="603"/>
      <c r="W12" s="601" t="s">
        <v>16</v>
      </c>
      <c r="X12" s="602"/>
      <c r="Y12" s="603"/>
      <c r="Z12" s="701" t="s">
        <v>4</v>
      </c>
      <c r="AA12" s="702"/>
      <c r="AB12" s="703"/>
      <c r="AC12" s="693"/>
      <c r="AD12" s="697"/>
      <c r="AE12" s="278">
        <v>2022</v>
      </c>
      <c r="AF12" s="578">
        <f>SUM(AE12+1)</f>
        <v>2023</v>
      </c>
      <c r="AG12" s="578">
        <f>SUM(AF12+1)</f>
        <v>2024</v>
      </c>
      <c r="AH12" s="578">
        <f>SUM(AG12+1)</f>
        <v>2025</v>
      </c>
      <c r="AI12" s="578">
        <f>SUM(AH12+1)</f>
        <v>2026</v>
      </c>
      <c r="AJ12" s="578">
        <f>SUM(AI12+1)</f>
        <v>2027</v>
      </c>
      <c r="AK12" s="19"/>
      <c r="AL12" s="578" t="s">
        <v>12</v>
      </c>
      <c r="AM12" s="578" t="s">
        <v>13</v>
      </c>
      <c r="AN12" s="578" t="s">
        <v>14</v>
      </c>
      <c r="AO12" s="578" t="s">
        <v>15</v>
      </c>
      <c r="AP12" s="578" t="s">
        <v>16</v>
      </c>
    </row>
    <row r="13" spans="1:42" s="16" customFormat="1" ht="15.75" hidden="1" x14ac:dyDescent="0.25">
      <c r="A13" s="51"/>
      <c r="B13" s="595"/>
      <c r="C13" s="583"/>
      <c r="D13" s="584"/>
      <c r="E13" s="556"/>
      <c r="F13" s="585"/>
      <c r="G13" s="585"/>
      <c r="H13" s="585"/>
      <c r="I13" s="557"/>
      <c r="J13" s="586"/>
      <c r="K13" s="587"/>
      <c r="L13" s="588"/>
      <c r="M13" s="597"/>
      <c r="N13" s="587"/>
      <c r="O13" s="588"/>
      <c r="P13" s="597"/>
      <c r="Q13" s="587"/>
      <c r="R13" s="588"/>
      <c r="S13" s="597"/>
      <c r="T13" s="587"/>
      <c r="U13" s="588"/>
      <c r="V13" s="597"/>
      <c r="W13" s="587"/>
      <c r="X13" s="588"/>
      <c r="Y13" s="597"/>
      <c r="Z13" s="589"/>
      <c r="AA13" s="641"/>
      <c r="AB13" s="590"/>
      <c r="AC13" s="591"/>
      <c r="AD13" s="592"/>
      <c r="AE13" s="593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s="16" customFormat="1" ht="23.25" customHeight="1" x14ac:dyDescent="0.2">
      <c r="A14" s="594"/>
      <c r="B14" s="17"/>
      <c r="C14" s="19"/>
      <c r="D14" s="19"/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20"/>
      <c r="K14" s="21" t="s">
        <v>31</v>
      </c>
      <c r="L14" s="465" t="s">
        <v>32</v>
      </c>
      <c r="M14" s="596" t="s">
        <v>121</v>
      </c>
      <c r="N14" s="21" t="s">
        <v>31</v>
      </c>
      <c r="O14" s="465" t="s">
        <v>32</v>
      </c>
      <c r="P14" s="596" t="s">
        <v>121</v>
      </c>
      <c r="Q14" s="21" t="s">
        <v>31</v>
      </c>
      <c r="R14" s="465" t="s">
        <v>32</v>
      </c>
      <c r="S14" s="596" t="s">
        <v>121</v>
      </c>
      <c r="T14" s="21" t="s">
        <v>31</v>
      </c>
      <c r="U14" s="465" t="s">
        <v>32</v>
      </c>
      <c r="V14" s="596" t="s">
        <v>121</v>
      </c>
      <c r="W14" s="21" t="s">
        <v>31</v>
      </c>
      <c r="X14" s="465" t="s">
        <v>32</v>
      </c>
      <c r="Y14" s="596" t="s">
        <v>121</v>
      </c>
      <c r="Z14" s="21" t="s">
        <v>31</v>
      </c>
      <c r="AA14" s="465" t="s">
        <v>32</v>
      </c>
      <c r="AB14" s="596" t="s">
        <v>121</v>
      </c>
      <c r="AC14" s="15"/>
      <c r="AD14" s="22"/>
      <c r="AE14" s="22"/>
      <c r="AF14" s="22"/>
      <c r="AG14" s="22"/>
      <c r="AH14" s="22"/>
      <c r="AI14" s="22"/>
      <c r="AJ14" s="22"/>
      <c r="AK14" s="558"/>
      <c r="AL14" s="23"/>
      <c r="AM14" s="23"/>
      <c r="AN14" s="23"/>
      <c r="AO14" s="23"/>
      <c r="AP14" s="23"/>
    </row>
    <row r="15" spans="1:42" x14ac:dyDescent="0.2">
      <c r="A15" s="653" t="str">
        <f>$B$1</f>
        <v>PI Name</v>
      </c>
      <c r="B15" s="654" t="s">
        <v>99</v>
      </c>
      <c r="C15" s="29" t="s">
        <v>132</v>
      </c>
      <c r="D15" s="30" t="s">
        <v>145</v>
      </c>
      <c r="E15" s="27">
        <v>0.1</v>
      </c>
      <c r="F15" s="27">
        <v>0.1</v>
      </c>
      <c r="G15" s="27">
        <v>0.1</v>
      </c>
      <c r="H15" s="27">
        <v>0.1</v>
      </c>
      <c r="I15" s="27">
        <v>0.1</v>
      </c>
      <c r="J15" s="475">
        <f t="shared" ref="J15:J31" si="0">IF(AL15&gt;$AG$9,$AG$9,AL15)</f>
        <v>0</v>
      </c>
      <c r="K15" s="476">
        <f t="shared" ref="K15:K31" si="1">IF($J15&gt;$AG$9,(E15*$AG$9),$J15*E15)</f>
        <v>0</v>
      </c>
      <c r="L15" s="477">
        <f>IF($D15="N",K15*$E$36,IF($D15="p",K15*$E$35,IF($D15="FY",K15*$E$33,IF($D15="FN",K15*($E$33+$E$34),0))))</f>
        <v>0</v>
      </c>
      <c r="M15" s="478">
        <f>ROUND(K15+L15,2)</f>
        <v>0</v>
      </c>
      <c r="N15" s="476">
        <f t="shared" ref="N15:N31" si="2">IF(AM15&gt;$AG$9,(F15*$AG$9),AM15*F15)</f>
        <v>0</v>
      </c>
      <c r="O15" s="477">
        <f>IF($D15="N",N15*$F$36,IF($D15="p",N15*$F$35,IF($D15="FY",N15*$F$33,IF($D15="FN",N15*($F$33+$F$34),0))))</f>
        <v>0</v>
      </c>
      <c r="P15" s="478">
        <f>ROUND(N15+O15,2)</f>
        <v>0</v>
      </c>
      <c r="Q15" s="476">
        <f t="shared" ref="Q15:Q31" si="3">IF(AN15&gt;$AG$9,(G15*$AG$9),AN15*G15)</f>
        <v>0</v>
      </c>
      <c r="R15" s="477">
        <f>IF($D15="N",Q15*$G$36,IF($D15="p",Q15*$G$35,IF($D15="FY",Q15*$G$33,IF($D15="FN",Q15*($G$33+$G$34),0))))</f>
        <v>0</v>
      </c>
      <c r="S15" s="478">
        <f>ROUND(Q15+R15,2)</f>
        <v>0</v>
      </c>
      <c r="T15" s="476">
        <f t="shared" ref="T15:T31" si="4">IF(AO15&gt;$AG$9,(H15*$AG$9),AO15*H15)</f>
        <v>0</v>
      </c>
      <c r="U15" s="477">
        <f>IF($D15="N",T15*$H$36,IF($D15="p",T15*$H$35,IF($D15="FY",T15*$H$33,IF($D15="FN",T15*($H$33+$H$34),0))))</f>
        <v>0</v>
      </c>
      <c r="V15" s="478">
        <f>ROUND(T15+U15,2)</f>
        <v>0</v>
      </c>
      <c r="W15" s="476">
        <f t="shared" ref="W15:W31" si="5">IF(AP15&gt;$AG$9,(I15*$AG$9),AP15*I15)</f>
        <v>0</v>
      </c>
      <c r="X15" s="477">
        <f>IF($D15="N",W15*$I$36,IF($D15="p",W15*$I$35,IF($D15="FY",W15*$I$33,IF($D15="FN",W15*($I$33+$I$34),0))))</f>
        <v>0</v>
      </c>
      <c r="Y15" s="478">
        <f>ROUND(W15+X15,2)</f>
        <v>0</v>
      </c>
      <c r="Z15" s="479">
        <f>ROUND(K15+N15+Q15+T15+W15,2)</f>
        <v>0</v>
      </c>
      <c r="AA15" s="477">
        <f>ROUND(L15+O15+R15+U15+X15,2)</f>
        <v>0</v>
      </c>
      <c r="AB15" s="478">
        <f>ROUND(M15+P15+S15+V15+Y15,2)</f>
        <v>0</v>
      </c>
      <c r="AC15" s="437" t="s">
        <v>53</v>
      </c>
      <c r="AD15" s="356">
        <v>0</v>
      </c>
      <c r="AE15" s="357">
        <f t="shared" ref="AE15:AJ24" si="6">ROUND(AD15*(1+$AG$10),2)</f>
        <v>0</v>
      </c>
      <c r="AF15" s="358">
        <f t="shared" si="6"/>
        <v>0</v>
      </c>
      <c r="AG15" s="358">
        <f t="shared" si="6"/>
        <v>0</v>
      </c>
      <c r="AH15" s="358">
        <f t="shared" si="6"/>
        <v>0</v>
      </c>
      <c r="AI15" s="358">
        <f t="shared" si="6"/>
        <v>0</v>
      </c>
      <c r="AJ15" s="358">
        <f t="shared" si="6"/>
        <v>0</v>
      </c>
      <c r="AK15" s="355"/>
      <c r="AL15" s="358">
        <f t="shared" ref="AL15:AL31" si="7">ROUND((AE15/12*$AG$6)+(AF15/12*$AG$7),2)</f>
        <v>0</v>
      </c>
      <c r="AM15" s="358">
        <f t="shared" ref="AM15:AM31" si="8">ROUND((AF15/12*$AG$6)+(AG15/12*$AG$7),2)</f>
        <v>0</v>
      </c>
      <c r="AN15" s="358">
        <f t="shared" ref="AN15:AN31" si="9">ROUND((AG15/12*$AG$6)+(AH15/12*$AG$7),2)</f>
        <v>0</v>
      </c>
      <c r="AO15" s="358">
        <f t="shared" ref="AO15:AO31" si="10">ROUND((AH15/12*$AG$6)+(AI15/12*$AG$7),2)</f>
        <v>0</v>
      </c>
      <c r="AP15" s="358">
        <f t="shared" ref="AP15:AP31" si="11">ROUND((AI15/12*$AG$6)+(AJ15/12*$AG$7),2)</f>
        <v>0</v>
      </c>
    </row>
    <row r="16" spans="1:42" x14ac:dyDescent="0.2">
      <c r="A16" s="24" t="s">
        <v>139</v>
      </c>
      <c r="B16" s="26" t="s">
        <v>139</v>
      </c>
      <c r="C16" s="29" t="s">
        <v>132</v>
      </c>
      <c r="D16" s="30" t="s">
        <v>145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475">
        <f t="shared" si="0"/>
        <v>0</v>
      </c>
      <c r="K16" s="476">
        <f t="shared" si="1"/>
        <v>0</v>
      </c>
      <c r="L16" s="477">
        <f t="shared" ref="L16:L31" si="12">IF($D16="N",K16*$E$36,IF($D16="p",K16*$E$35,IF($D16="FY",K16*$E$33,IF($D16="FN",K16*($E$33+$E$34),0))))</f>
        <v>0</v>
      </c>
      <c r="M16" s="478">
        <f t="shared" ref="M16:M31" si="13">ROUND(K16+L16,2)</f>
        <v>0</v>
      </c>
      <c r="N16" s="476">
        <f t="shared" si="2"/>
        <v>0</v>
      </c>
      <c r="O16" s="477">
        <f t="shared" ref="O16:O31" si="14">IF($D16="N",N16*$F$36,IF($D16="p",N16*$F$35,IF($D16="FY",N16*$F$33,IF($D16="FN",N16*($F$33+$F$34),0))))</f>
        <v>0</v>
      </c>
      <c r="P16" s="478">
        <f t="shared" ref="P16:P31" si="15">ROUND(N16+O16,2)</f>
        <v>0</v>
      </c>
      <c r="Q16" s="476">
        <f t="shared" si="3"/>
        <v>0</v>
      </c>
      <c r="R16" s="477">
        <f t="shared" ref="R16:R31" si="16">IF($D16="N",Q16*$G$36,IF($D16="p",Q16*$G$35,IF($D16="FY",Q16*$G$33,IF($D16="FN",Q16*($G$33+$G$34),0))))</f>
        <v>0</v>
      </c>
      <c r="S16" s="478">
        <f t="shared" ref="S16:S31" si="17">ROUND(Q16+R16,2)</f>
        <v>0</v>
      </c>
      <c r="T16" s="476">
        <f t="shared" si="4"/>
        <v>0</v>
      </c>
      <c r="U16" s="477">
        <f t="shared" ref="U16:U31" si="18">IF($D16="N",T16*$H$36,IF($D16="p",T16*$H$35,IF($D16="FY",T16*$H$33,IF($D16="FN",T16*($H$33+$H$34),0))))</f>
        <v>0</v>
      </c>
      <c r="V16" s="478">
        <f t="shared" ref="V16:V31" si="19">ROUND(T16+U16,2)</f>
        <v>0</v>
      </c>
      <c r="W16" s="476">
        <f t="shared" si="5"/>
        <v>0</v>
      </c>
      <c r="X16" s="477">
        <f t="shared" ref="X16:X31" si="20">IF($D16="N",W16*$I$36,IF($D16="p",W16*$I$35,IF($D16="FY",W16*$I$33,IF($D16="FN",W16*($I$33+$I$34),0))))</f>
        <v>0</v>
      </c>
      <c r="Y16" s="478">
        <f t="shared" ref="Y16:Y31" si="21">ROUND(W16+X16,2)</f>
        <v>0</v>
      </c>
      <c r="Z16" s="479">
        <f t="shared" ref="Z16:Z31" si="22">ROUND(K16+N16+Q16+T16+W16,2)</f>
        <v>0</v>
      </c>
      <c r="AA16" s="477">
        <f t="shared" ref="AA16:AA31" si="23">ROUND(L16+O16+R16+U16+X16,2)</f>
        <v>0</v>
      </c>
      <c r="AB16" s="478">
        <f t="shared" ref="AB16:AB31" si="24">ROUND(M16+P16+S16+V16+Y16,2)</f>
        <v>0</v>
      </c>
      <c r="AC16" s="437"/>
      <c r="AD16" s="356">
        <v>0</v>
      </c>
      <c r="AE16" s="357">
        <f t="shared" si="6"/>
        <v>0</v>
      </c>
      <c r="AF16" s="358">
        <f t="shared" si="6"/>
        <v>0</v>
      </c>
      <c r="AG16" s="358">
        <f t="shared" si="6"/>
        <v>0</v>
      </c>
      <c r="AH16" s="358">
        <f t="shared" si="6"/>
        <v>0</v>
      </c>
      <c r="AI16" s="358">
        <f t="shared" si="6"/>
        <v>0</v>
      </c>
      <c r="AJ16" s="358">
        <f t="shared" si="6"/>
        <v>0</v>
      </c>
      <c r="AK16" s="355"/>
      <c r="AL16" s="358">
        <f t="shared" si="7"/>
        <v>0</v>
      </c>
      <c r="AM16" s="358">
        <f t="shared" si="8"/>
        <v>0</v>
      </c>
      <c r="AN16" s="358">
        <f t="shared" si="9"/>
        <v>0</v>
      </c>
      <c r="AO16" s="358">
        <f t="shared" si="10"/>
        <v>0</v>
      </c>
      <c r="AP16" s="358">
        <f t="shared" si="11"/>
        <v>0</v>
      </c>
    </row>
    <row r="17" spans="1:42" x14ac:dyDescent="0.2">
      <c r="A17" s="24" t="s">
        <v>139</v>
      </c>
      <c r="B17" s="26" t="s">
        <v>139</v>
      </c>
      <c r="C17" s="29"/>
      <c r="D17" s="30"/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475">
        <f t="shared" si="0"/>
        <v>0</v>
      </c>
      <c r="K17" s="476">
        <f t="shared" si="1"/>
        <v>0</v>
      </c>
      <c r="L17" s="477">
        <f t="shared" si="12"/>
        <v>0</v>
      </c>
      <c r="M17" s="478">
        <f t="shared" si="13"/>
        <v>0</v>
      </c>
      <c r="N17" s="476">
        <f t="shared" si="2"/>
        <v>0</v>
      </c>
      <c r="O17" s="477">
        <f t="shared" si="14"/>
        <v>0</v>
      </c>
      <c r="P17" s="478">
        <f t="shared" si="15"/>
        <v>0</v>
      </c>
      <c r="Q17" s="476">
        <f t="shared" si="3"/>
        <v>0</v>
      </c>
      <c r="R17" s="477">
        <f t="shared" si="16"/>
        <v>0</v>
      </c>
      <c r="S17" s="478">
        <f t="shared" si="17"/>
        <v>0</v>
      </c>
      <c r="T17" s="476">
        <f t="shared" si="4"/>
        <v>0</v>
      </c>
      <c r="U17" s="477">
        <f t="shared" si="18"/>
        <v>0</v>
      </c>
      <c r="V17" s="478">
        <f t="shared" si="19"/>
        <v>0</v>
      </c>
      <c r="W17" s="476">
        <f t="shared" si="5"/>
        <v>0</v>
      </c>
      <c r="X17" s="477">
        <f t="shared" si="20"/>
        <v>0</v>
      </c>
      <c r="Y17" s="478">
        <f t="shared" si="21"/>
        <v>0</v>
      </c>
      <c r="Z17" s="479">
        <f t="shared" si="22"/>
        <v>0</v>
      </c>
      <c r="AA17" s="477">
        <f t="shared" si="23"/>
        <v>0</v>
      </c>
      <c r="AB17" s="478">
        <f t="shared" si="24"/>
        <v>0</v>
      </c>
      <c r="AC17" s="437"/>
      <c r="AD17" s="356">
        <v>0</v>
      </c>
      <c r="AE17" s="357">
        <f t="shared" si="6"/>
        <v>0</v>
      </c>
      <c r="AF17" s="358">
        <f t="shared" si="6"/>
        <v>0</v>
      </c>
      <c r="AG17" s="358">
        <f t="shared" si="6"/>
        <v>0</v>
      </c>
      <c r="AH17" s="358">
        <f t="shared" si="6"/>
        <v>0</v>
      </c>
      <c r="AI17" s="358">
        <f t="shared" si="6"/>
        <v>0</v>
      </c>
      <c r="AJ17" s="358">
        <f t="shared" si="6"/>
        <v>0</v>
      </c>
      <c r="AK17" s="355"/>
      <c r="AL17" s="358">
        <f t="shared" si="7"/>
        <v>0</v>
      </c>
      <c r="AM17" s="358">
        <f t="shared" si="8"/>
        <v>0</v>
      </c>
      <c r="AN17" s="358">
        <f t="shared" si="9"/>
        <v>0</v>
      </c>
      <c r="AO17" s="358">
        <f t="shared" si="10"/>
        <v>0</v>
      </c>
      <c r="AP17" s="358">
        <f t="shared" si="11"/>
        <v>0</v>
      </c>
    </row>
    <row r="18" spans="1:42" x14ac:dyDescent="0.2">
      <c r="A18" s="24" t="s">
        <v>139</v>
      </c>
      <c r="B18" s="26" t="s">
        <v>139</v>
      </c>
      <c r="C18" s="29"/>
      <c r="D18" s="30"/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475">
        <f t="shared" si="0"/>
        <v>0</v>
      </c>
      <c r="K18" s="476">
        <f t="shared" ref="K18" si="25">IF($J18&gt;$AG$9,(E18*$AG$9),$J18*E18)</f>
        <v>0</v>
      </c>
      <c r="L18" s="477">
        <f t="shared" ref="L18" si="26">IF($D18="N",K18*$E$36,IF($D18="p",K18*$E$35,IF($D18="FY",K18*$E$33,IF($D18="FN",K18*($E$33+$E$34),0))))</f>
        <v>0</v>
      </c>
      <c r="M18" s="478">
        <f t="shared" si="13"/>
        <v>0</v>
      </c>
      <c r="N18" s="476">
        <f t="shared" ref="N18" si="27">IF(AM18&gt;$AG$9,(F18*$AG$9),AM18*F18)</f>
        <v>0</v>
      </c>
      <c r="O18" s="477">
        <f t="shared" ref="O18" si="28">IF($D18="N",N18*$F$36,IF($D18="p",N18*$F$35,IF($D18="FY",N18*$F$33,IF($D18="FN",N18*($F$33+$F$34),0))))</f>
        <v>0</v>
      </c>
      <c r="P18" s="478">
        <f t="shared" si="15"/>
        <v>0</v>
      </c>
      <c r="Q18" s="476">
        <f t="shared" ref="Q18" si="29">IF(AN18&gt;$AG$9,(G18*$AG$9),AN18*G18)</f>
        <v>0</v>
      </c>
      <c r="R18" s="477">
        <f t="shared" ref="R18" si="30">IF($D18="N",Q18*$G$36,IF($D18="p",Q18*$G$35,IF($D18="FY",Q18*$G$33,IF($D18="FN",Q18*($G$33+$G$34),0))))</f>
        <v>0</v>
      </c>
      <c r="S18" s="478">
        <f t="shared" si="17"/>
        <v>0</v>
      </c>
      <c r="T18" s="476">
        <f t="shared" si="4"/>
        <v>0</v>
      </c>
      <c r="U18" s="477">
        <f t="shared" si="18"/>
        <v>0</v>
      </c>
      <c r="V18" s="478">
        <f t="shared" si="19"/>
        <v>0</v>
      </c>
      <c r="W18" s="476">
        <f t="shared" si="5"/>
        <v>0</v>
      </c>
      <c r="X18" s="477">
        <f t="shared" si="20"/>
        <v>0</v>
      </c>
      <c r="Y18" s="478">
        <f t="shared" si="21"/>
        <v>0</v>
      </c>
      <c r="Z18" s="479">
        <f t="shared" si="22"/>
        <v>0</v>
      </c>
      <c r="AA18" s="477">
        <f t="shared" si="23"/>
        <v>0</v>
      </c>
      <c r="AB18" s="478">
        <f t="shared" si="24"/>
        <v>0</v>
      </c>
      <c r="AC18" s="437"/>
      <c r="AD18" s="356">
        <v>0</v>
      </c>
      <c r="AE18" s="357">
        <f t="shared" si="6"/>
        <v>0</v>
      </c>
      <c r="AF18" s="358">
        <f t="shared" si="6"/>
        <v>0</v>
      </c>
      <c r="AG18" s="358">
        <f t="shared" si="6"/>
        <v>0</v>
      </c>
      <c r="AH18" s="358">
        <f t="shared" si="6"/>
        <v>0</v>
      </c>
      <c r="AI18" s="358">
        <f t="shared" si="6"/>
        <v>0</v>
      </c>
      <c r="AJ18" s="358">
        <f t="shared" si="6"/>
        <v>0</v>
      </c>
      <c r="AK18" s="355"/>
      <c r="AL18" s="358">
        <f t="shared" si="7"/>
        <v>0</v>
      </c>
      <c r="AM18" s="358">
        <f t="shared" si="8"/>
        <v>0</v>
      </c>
      <c r="AN18" s="358">
        <f t="shared" si="9"/>
        <v>0</v>
      </c>
      <c r="AO18" s="358">
        <f t="shared" si="10"/>
        <v>0</v>
      </c>
      <c r="AP18" s="358">
        <f t="shared" si="11"/>
        <v>0</v>
      </c>
    </row>
    <row r="19" spans="1:42" s="4" customFormat="1" ht="15.75" customHeight="1" x14ac:dyDescent="0.2">
      <c r="A19" s="24" t="s">
        <v>139</v>
      </c>
      <c r="B19" s="26" t="s">
        <v>139</v>
      </c>
      <c r="C19" s="29"/>
      <c r="D19" s="30"/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475">
        <f t="shared" si="0"/>
        <v>0</v>
      </c>
      <c r="K19" s="476">
        <f t="shared" si="1"/>
        <v>0</v>
      </c>
      <c r="L19" s="477">
        <f t="shared" si="12"/>
        <v>0</v>
      </c>
      <c r="M19" s="478">
        <f t="shared" si="13"/>
        <v>0</v>
      </c>
      <c r="N19" s="476">
        <f t="shared" si="2"/>
        <v>0</v>
      </c>
      <c r="O19" s="477">
        <f t="shared" si="14"/>
        <v>0</v>
      </c>
      <c r="P19" s="478">
        <f t="shared" si="15"/>
        <v>0</v>
      </c>
      <c r="Q19" s="476">
        <f t="shared" si="3"/>
        <v>0</v>
      </c>
      <c r="R19" s="477">
        <f t="shared" si="16"/>
        <v>0</v>
      </c>
      <c r="S19" s="478">
        <f t="shared" si="17"/>
        <v>0</v>
      </c>
      <c r="T19" s="476">
        <f t="shared" si="4"/>
        <v>0</v>
      </c>
      <c r="U19" s="477">
        <f t="shared" si="18"/>
        <v>0</v>
      </c>
      <c r="V19" s="478">
        <f t="shared" si="19"/>
        <v>0</v>
      </c>
      <c r="W19" s="476">
        <f t="shared" si="5"/>
        <v>0</v>
      </c>
      <c r="X19" s="477">
        <f t="shared" si="20"/>
        <v>0</v>
      </c>
      <c r="Y19" s="478">
        <f t="shared" si="21"/>
        <v>0</v>
      </c>
      <c r="Z19" s="479">
        <f t="shared" si="22"/>
        <v>0</v>
      </c>
      <c r="AA19" s="477">
        <f t="shared" si="23"/>
        <v>0</v>
      </c>
      <c r="AB19" s="478">
        <f t="shared" si="24"/>
        <v>0</v>
      </c>
      <c r="AC19" s="437"/>
      <c r="AD19" s="356">
        <v>0</v>
      </c>
      <c r="AE19" s="357">
        <f t="shared" si="6"/>
        <v>0</v>
      </c>
      <c r="AF19" s="358">
        <f t="shared" si="6"/>
        <v>0</v>
      </c>
      <c r="AG19" s="358">
        <f t="shared" si="6"/>
        <v>0</v>
      </c>
      <c r="AH19" s="358">
        <f t="shared" si="6"/>
        <v>0</v>
      </c>
      <c r="AI19" s="358">
        <f t="shared" si="6"/>
        <v>0</v>
      </c>
      <c r="AJ19" s="358">
        <f t="shared" si="6"/>
        <v>0</v>
      </c>
      <c r="AK19" s="355"/>
      <c r="AL19" s="358">
        <f t="shared" si="7"/>
        <v>0</v>
      </c>
      <c r="AM19" s="358">
        <f t="shared" si="8"/>
        <v>0</v>
      </c>
      <c r="AN19" s="358">
        <f t="shared" si="9"/>
        <v>0</v>
      </c>
      <c r="AO19" s="358">
        <f t="shared" si="10"/>
        <v>0</v>
      </c>
      <c r="AP19" s="358">
        <f t="shared" si="11"/>
        <v>0</v>
      </c>
    </row>
    <row r="20" spans="1:42" s="4" customFormat="1" x14ac:dyDescent="0.2">
      <c r="A20" s="24" t="s">
        <v>139</v>
      </c>
      <c r="B20" s="26" t="s">
        <v>139</v>
      </c>
      <c r="C20" s="29"/>
      <c r="D20" s="30"/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475">
        <f t="shared" si="0"/>
        <v>0</v>
      </c>
      <c r="K20" s="476">
        <f t="shared" si="1"/>
        <v>0</v>
      </c>
      <c r="L20" s="477">
        <f t="shared" si="12"/>
        <v>0</v>
      </c>
      <c r="M20" s="478">
        <f t="shared" si="13"/>
        <v>0</v>
      </c>
      <c r="N20" s="476">
        <f t="shared" si="2"/>
        <v>0</v>
      </c>
      <c r="O20" s="477">
        <f t="shared" si="14"/>
        <v>0</v>
      </c>
      <c r="P20" s="478">
        <f t="shared" si="15"/>
        <v>0</v>
      </c>
      <c r="Q20" s="476">
        <f t="shared" si="3"/>
        <v>0</v>
      </c>
      <c r="R20" s="477">
        <f t="shared" si="16"/>
        <v>0</v>
      </c>
      <c r="S20" s="478">
        <f t="shared" si="17"/>
        <v>0</v>
      </c>
      <c r="T20" s="476">
        <f t="shared" si="4"/>
        <v>0</v>
      </c>
      <c r="U20" s="477">
        <f t="shared" si="18"/>
        <v>0</v>
      </c>
      <c r="V20" s="478">
        <f t="shared" si="19"/>
        <v>0</v>
      </c>
      <c r="W20" s="476">
        <f t="shared" si="5"/>
        <v>0</v>
      </c>
      <c r="X20" s="477">
        <f t="shared" si="20"/>
        <v>0</v>
      </c>
      <c r="Y20" s="478">
        <f t="shared" si="21"/>
        <v>0</v>
      </c>
      <c r="Z20" s="479">
        <f t="shared" si="22"/>
        <v>0</v>
      </c>
      <c r="AA20" s="477">
        <f t="shared" si="23"/>
        <v>0</v>
      </c>
      <c r="AB20" s="478">
        <f t="shared" si="24"/>
        <v>0</v>
      </c>
      <c r="AC20" s="437"/>
      <c r="AD20" s="356">
        <v>0</v>
      </c>
      <c r="AE20" s="357">
        <f t="shared" si="6"/>
        <v>0</v>
      </c>
      <c r="AF20" s="358">
        <f t="shared" si="6"/>
        <v>0</v>
      </c>
      <c r="AG20" s="358">
        <f t="shared" si="6"/>
        <v>0</v>
      </c>
      <c r="AH20" s="358">
        <f t="shared" si="6"/>
        <v>0</v>
      </c>
      <c r="AI20" s="358">
        <f t="shared" si="6"/>
        <v>0</v>
      </c>
      <c r="AJ20" s="358">
        <f t="shared" si="6"/>
        <v>0</v>
      </c>
      <c r="AK20" s="355"/>
      <c r="AL20" s="358">
        <f t="shared" si="7"/>
        <v>0</v>
      </c>
      <c r="AM20" s="358">
        <f t="shared" si="8"/>
        <v>0</v>
      </c>
      <c r="AN20" s="358">
        <f t="shared" si="9"/>
        <v>0</v>
      </c>
      <c r="AO20" s="358">
        <f t="shared" si="10"/>
        <v>0</v>
      </c>
      <c r="AP20" s="358">
        <f t="shared" si="11"/>
        <v>0</v>
      </c>
    </row>
    <row r="21" spans="1:42" x14ac:dyDescent="0.2">
      <c r="A21" s="24" t="s">
        <v>139</v>
      </c>
      <c r="B21" s="26" t="s">
        <v>139</v>
      </c>
      <c r="C21" s="29"/>
      <c r="D21" s="30"/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475">
        <f t="shared" si="0"/>
        <v>0</v>
      </c>
      <c r="K21" s="476">
        <f t="shared" si="1"/>
        <v>0</v>
      </c>
      <c r="L21" s="477">
        <f t="shared" si="12"/>
        <v>0</v>
      </c>
      <c r="M21" s="478">
        <f t="shared" si="13"/>
        <v>0</v>
      </c>
      <c r="N21" s="476">
        <f t="shared" si="2"/>
        <v>0</v>
      </c>
      <c r="O21" s="477">
        <f t="shared" si="14"/>
        <v>0</v>
      </c>
      <c r="P21" s="478">
        <f t="shared" si="15"/>
        <v>0</v>
      </c>
      <c r="Q21" s="476">
        <f t="shared" si="3"/>
        <v>0</v>
      </c>
      <c r="R21" s="477">
        <f t="shared" si="16"/>
        <v>0</v>
      </c>
      <c r="S21" s="478">
        <f t="shared" si="17"/>
        <v>0</v>
      </c>
      <c r="T21" s="476">
        <f t="shared" si="4"/>
        <v>0</v>
      </c>
      <c r="U21" s="477">
        <f t="shared" si="18"/>
        <v>0</v>
      </c>
      <c r="V21" s="478">
        <f t="shared" si="19"/>
        <v>0</v>
      </c>
      <c r="W21" s="476">
        <f t="shared" si="5"/>
        <v>0</v>
      </c>
      <c r="X21" s="477">
        <f t="shared" si="20"/>
        <v>0</v>
      </c>
      <c r="Y21" s="478">
        <f t="shared" si="21"/>
        <v>0</v>
      </c>
      <c r="Z21" s="479">
        <f t="shared" si="22"/>
        <v>0</v>
      </c>
      <c r="AA21" s="477">
        <f t="shared" si="23"/>
        <v>0</v>
      </c>
      <c r="AB21" s="478">
        <f t="shared" si="24"/>
        <v>0</v>
      </c>
      <c r="AC21" s="437"/>
      <c r="AD21" s="356">
        <v>0</v>
      </c>
      <c r="AE21" s="357">
        <f t="shared" si="6"/>
        <v>0</v>
      </c>
      <c r="AF21" s="358">
        <f t="shared" si="6"/>
        <v>0</v>
      </c>
      <c r="AG21" s="358">
        <f t="shared" si="6"/>
        <v>0</v>
      </c>
      <c r="AH21" s="358">
        <f t="shared" si="6"/>
        <v>0</v>
      </c>
      <c r="AI21" s="358">
        <f t="shared" si="6"/>
        <v>0</v>
      </c>
      <c r="AJ21" s="358">
        <f t="shared" si="6"/>
        <v>0</v>
      </c>
      <c r="AK21" s="355"/>
      <c r="AL21" s="358">
        <f t="shared" si="7"/>
        <v>0</v>
      </c>
      <c r="AM21" s="358">
        <f t="shared" si="8"/>
        <v>0</v>
      </c>
      <c r="AN21" s="358">
        <f t="shared" si="9"/>
        <v>0</v>
      </c>
      <c r="AO21" s="358">
        <f t="shared" si="10"/>
        <v>0</v>
      </c>
      <c r="AP21" s="358">
        <f t="shared" si="11"/>
        <v>0</v>
      </c>
    </row>
    <row r="22" spans="1:42" x14ac:dyDescent="0.2">
      <c r="A22" s="32" t="s">
        <v>139</v>
      </c>
      <c r="B22" s="95" t="s">
        <v>139</v>
      </c>
      <c r="C22" s="35"/>
      <c r="D22" s="661"/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662">
        <f t="shared" si="0"/>
        <v>0</v>
      </c>
      <c r="K22" s="663">
        <f t="shared" si="1"/>
        <v>0</v>
      </c>
      <c r="L22" s="495">
        <f t="shared" si="12"/>
        <v>0</v>
      </c>
      <c r="M22" s="664">
        <f t="shared" si="13"/>
        <v>0</v>
      </c>
      <c r="N22" s="663">
        <f t="shared" si="2"/>
        <v>0</v>
      </c>
      <c r="O22" s="495">
        <f t="shared" si="14"/>
        <v>0</v>
      </c>
      <c r="P22" s="664">
        <f t="shared" si="15"/>
        <v>0</v>
      </c>
      <c r="Q22" s="663">
        <f t="shared" si="3"/>
        <v>0</v>
      </c>
      <c r="R22" s="495">
        <f t="shared" si="16"/>
        <v>0</v>
      </c>
      <c r="S22" s="664">
        <f t="shared" si="17"/>
        <v>0</v>
      </c>
      <c r="T22" s="663">
        <f t="shared" si="4"/>
        <v>0</v>
      </c>
      <c r="U22" s="495">
        <f t="shared" si="18"/>
        <v>0</v>
      </c>
      <c r="V22" s="664">
        <f t="shared" si="19"/>
        <v>0</v>
      </c>
      <c r="W22" s="663">
        <f t="shared" si="5"/>
        <v>0</v>
      </c>
      <c r="X22" s="495">
        <f t="shared" si="20"/>
        <v>0</v>
      </c>
      <c r="Y22" s="664">
        <f t="shared" si="21"/>
        <v>0</v>
      </c>
      <c r="Z22" s="665">
        <f t="shared" si="22"/>
        <v>0</v>
      </c>
      <c r="AA22" s="495">
        <f t="shared" si="23"/>
        <v>0</v>
      </c>
      <c r="AB22" s="664">
        <f t="shared" si="24"/>
        <v>0</v>
      </c>
      <c r="AC22" s="666"/>
      <c r="AD22" s="667">
        <v>0</v>
      </c>
      <c r="AE22" s="361">
        <f t="shared" si="6"/>
        <v>0</v>
      </c>
      <c r="AF22" s="668">
        <f t="shared" si="6"/>
        <v>0</v>
      </c>
      <c r="AG22" s="668">
        <f t="shared" si="6"/>
        <v>0</v>
      </c>
      <c r="AH22" s="668">
        <f t="shared" si="6"/>
        <v>0</v>
      </c>
      <c r="AI22" s="668">
        <f t="shared" si="6"/>
        <v>0</v>
      </c>
      <c r="AJ22" s="668">
        <f t="shared" si="6"/>
        <v>0</v>
      </c>
      <c r="AK22" s="669"/>
      <c r="AL22" s="668">
        <f t="shared" si="7"/>
        <v>0</v>
      </c>
      <c r="AM22" s="668">
        <f t="shared" si="8"/>
        <v>0</v>
      </c>
      <c r="AN22" s="668">
        <f t="shared" si="9"/>
        <v>0</v>
      </c>
      <c r="AO22" s="668">
        <f t="shared" si="10"/>
        <v>0</v>
      </c>
      <c r="AP22" s="668">
        <f t="shared" si="11"/>
        <v>0</v>
      </c>
    </row>
    <row r="23" spans="1:42" x14ac:dyDescent="0.2">
      <c r="A23" s="670" t="s">
        <v>139</v>
      </c>
      <c r="B23" s="671" t="s">
        <v>139</v>
      </c>
      <c r="C23" s="672"/>
      <c r="D23" s="673"/>
      <c r="E23" s="674">
        <v>0</v>
      </c>
      <c r="F23" s="674">
        <v>0</v>
      </c>
      <c r="G23" s="674">
        <v>0</v>
      </c>
      <c r="H23" s="674">
        <v>0</v>
      </c>
      <c r="I23" s="674">
        <v>0</v>
      </c>
      <c r="J23" s="675">
        <f t="shared" si="0"/>
        <v>0</v>
      </c>
      <c r="K23" s="676">
        <f t="shared" si="1"/>
        <v>0</v>
      </c>
      <c r="L23" s="504">
        <f t="shared" si="12"/>
        <v>0</v>
      </c>
      <c r="M23" s="677">
        <f t="shared" si="13"/>
        <v>0</v>
      </c>
      <c r="N23" s="676">
        <f t="shared" si="2"/>
        <v>0</v>
      </c>
      <c r="O23" s="504">
        <f t="shared" si="14"/>
        <v>0</v>
      </c>
      <c r="P23" s="677">
        <f t="shared" si="15"/>
        <v>0</v>
      </c>
      <c r="Q23" s="676">
        <f t="shared" si="3"/>
        <v>0</v>
      </c>
      <c r="R23" s="504">
        <f t="shared" si="16"/>
        <v>0</v>
      </c>
      <c r="S23" s="677">
        <f t="shared" si="17"/>
        <v>0</v>
      </c>
      <c r="T23" s="676">
        <f t="shared" si="4"/>
        <v>0</v>
      </c>
      <c r="U23" s="504">
        <f t="shared" si="18"/>
        <v>0</v>
      </c>
      <c r="V23" s="677">
        <f t="shared" si="19"/>
        <v>0</v>
      </c>
      <c r="W23" s="676">
        <f t="shared" si="5"/>
        <v>0</v>
      </c>
      <c r="X23" s="504">
        <f t="shared" si="20"/>
        <v>0</v>
      </c>
      <c r="Y23" s="677">
        <f t="shared" si="21"/>
        <v>0</v>
      </c>
      <c r="Z23" s="678">
        <f t="shared" si="22"/>
        <v>0</v>
      </c>
      <c r="AA23" s="504">
        <f t="shared" si="23"/>
        <v>0</v>
      </c>
      <c r="AB23" s="677">
        <f t="shared" si="24"/>
        <v>0</v>
      </c>
      <c r="AC23" s="679"/>
      <c r="AD23" s="680">
        <v>0</v>
      </c>
      <c r="AE23" s="655">
        <f t="shared" si="6"/>
        <v>0</v>
      </c>
      <c r="AF23" s="681">
        <f t="shared" si="6"/>
        <v>0</v>
      </c>
      <c r="AG23" s="681">
        <f t="shared" si="6"/>
        <v>0</v>
      </c>
      <c r="AH23" s="681">
        <f t="shared" si="6"/>
        <v>0</v>
      </c>
      <c r="AI23" s="681">
        <f t="shared" si="6"/>
        <v>0</v>
      </c>
      <c r="AJ23" s="681">
        <f t="shared" si="6"/>
        <v>0</v>
      </c>
      <c r="AK23" s="682"/>
      <c r="AL23" s="681">
        <f t="shared" si="7"/>
        <v>0</v>
      </c>
      <c r="AM23" s="681">
        <f t="shared" si="8"/>
        <v>0</v>
      </c>
      <c r="AN23" s="681">
        <f t="shared" si="9"/>
        <v>0</v>
      </c>
      <c r="AO23" s="681">
        <f t="shared" si="10"/>
        <v>0</v>
      </c>
      <c r="AP23" s="681">
        <f t="shared" si="11"/>
        <v>0</v>
      </c>
    </row>
    <row r="24" spans="1:42" x14ac:dyDescent="0.2">
      <c r="A24" s="670" t="s">
        <v>139</v>
      </c>
      <c r="B24" s="671" t="s">
        <v>139</v>
      </c>
      <c r="C24" s="672"/>
      <c r="D24" s="673"/>
      <c r="E24" s="674">
        <v>0</v>
      </c>
      <c r="F24" s="674">
        <v>0</v>
      </c>
      <c r="G24" s="674">
        <v>0</v>
      </c>
      <c r="H24" s="674">
        <v>0</v>
      </c>
      <c r="I24" s="674">
        <v>0</v>
      </c>
      <c r="J24" s="675">
        <f t="shared" si="0"/>
        <v>0</v>
      </c>
      <c r="K24" s="676">
        <f t="shared" si="1"/>
        <v>0</v>
      </c>
      <c r="L24" s="504">
        <f t="shared" si="12"/>
        <v>0</v>
      </c>
      <c r="M24" s="677">
        <f t="shared" si="13"/>
        <v>0</v>
      </c>
      <c r="N24" s="676">
        <f t="shared" si="2"/>
        <v>0</v>
      </c>
      <c r="O24" s="504">
        <f t="shared" si="14"/>
        <v>0</v>
      </c>
      <c r="P24" s="677">
        <f t="shared" si="15"/>
        <v>0</v>
      </c>
      <c r="Q24" s="676">
        <f t="shared" si="3"/>
        <v>0</v>
      </c>
      <c r="R24" s="504">
        <f t="shared" si="16"/>
        <v>0</v>
      </c>
      <c r="S24" s="677">
        <f t="shared" si="17"/>
        <v>0</v>
      </c>
      <c r="T24" s="676">
        <f t="shared" si="4"/>
        <v>0</v>
      </c>
      <c r="U24" s="504">
        <f t="shared" si="18"/>
        <v>0</v>
      </c>
      <c r="V24" s="677">
        <f t="shared" si="19"/>
        <v>0</v>
      </c>
      <c r="W24" s="676">
        <f t="shared" si="5"/>
        <v>0</v>
      </c>
      <c r="X24" s="504">
        <f t="shared" si="20"/>
        <v>0</v>
      </c>
      <c r="Y24" s="677">
        <f t="shared" si="21"/>
        <v>0</v>
      </c>
      <c r="Z24" s="678">
        <f t="shared" si="22"/>
        <v>0</v>
      </c>
      <c r="AA24" s="504">
        <f t="shared" si="23"/>
        <v>0</v>
      </c>
      <c r="AB24" s="677">
        <f t="shared" si="24"/>
        <v>0</v>
      </c>
      <c r="AC24" s="679"/>
      <c r="AD24" s="680">
        <v>0</v>
      </c>
      <c r="AE24" s="655">
        <f t="shared" si="6"/>
        <v>0</v>
      </c>
      <c r="AF24" s="681">
        <f t="shared" si="6"/>
        <v>0</v>
      </c>
      <c r="AG24" s="681">
        <f t="shared" si="6"/>
        <v>0</v>
      </c>
      <c r="AH24" s="681">
        <f t="shared" si="6"/>
        <v>0</v>
      </c>
      <c r="AI24" s="681">
        <f t="shared" si="6"/>
        <v>0</v>
      </c>
      <c r="AJ24" s="681">
        <f t="shared" si="6"/>
        <v>0</v>
      </c>
      <c r="AK24" s="682"/>
      <c r="AL24" s="681">
        <f t="shared" si="7"/>
        <v>0</v>
      </c>
      <c r="AM24" s="681">
        <f t="shared" si="8"/>
        <v>0</v>
      </c>
      <c r="AN24" s="681">
        <f t="shared" si="9"/>
        <v>0</v>
      </c>
      <c r="AO24" s="681">
        <f t="shared" si="10"/>
        <v>0</v>
      </c>
      <c r="AP24" s="681">
        <f t="shared" si="11"/>
        <v>0</v>
      </c>
    </row>
    <row r="25" spans="1:42" x14ac:dyDescent="0.2">
      <c r="A25" s="670" t="s">
        <v>139</v>
      </c>
      <c r="B25" s="671" t="s">
        <v>139</v>
      </c>
      <c r="C25" s="672"/>
      <c r="D25" s="673"/>
      <c r="E25" s="674">
        <v>0</v>
      </c>
      <c r="F25" s="674">
        <v>0</v>
      </c>
      <c r="G25" s="674">
        <v>0</v>
      </c>
      <c r="H25" s="674">
        <v>0</v>
      </c>
      <c r="I25" s="674">
        <v>0</v>
      </c>
      <c r="J25" s="675">
        <f t="shared" si="0"/>
        <v>0</v>
      </c>
      <c r="K25" s="676">
        <f t="shared" si="1"/>
        <v>0</v>
      </c>
      <c r="L25" s="504">
        <f t="shared" si="12"/>
        <v>0</v>
      </c>
      <c r="M25" s="677">
        <f t="shared" si="13"/>
        <v>0</v>
      </c>
      <c r="N25" s="676">
        <f t="shared" si="2"/>
        <v>0</v>
      </c>
      <c r="O25" s="504">
        <f t="shared" si="14"/>
        <v>0</v>
      </c>
      <c r="P25" s="677">
        <f t="shared" si="15"/>
        <v>0</v>
      </c>
      <c r="Q25" s="676">
        <f t="shared" si="3"/>
        <v>0</v>
      </c>
      <c r="R25" s="504">
        <f t="shared" si="16"/>
        <v>0</v>
      </c>
      <c r="S25" s="677">
        <f t="shared" si="17"/>
        <v>0</v>
      </c>
      <c r="T25" s="676">
        <f t="shared" si="4"/>
        <v>0</v>
      </c>
      <c r="U25" s="504">
        <f t="shared" si="18"/>
        <v>0</v>
      </c>
      <c r="V25" s="677">
        <f t="shared" si="19"/>
        <v>0</v>
      </c>
      <c r="W25" s="676">
        <f t="shared" si="5"/>
        <v>0</v>
      </c>
      <c r="X25" s="504">
        <f t="shared" si="20"/>
        <v>0</v>
      </c>
      <c r="Y25" s="677">
        <f t="shared" si="21"/>
        <v>0</v>
      </c>
      <c r="Z25" s="678">
        <f t="shared" si="22"/>
        <v>0</v>
      </c>
      <c r="AA25" s="504">
        <f t="shared" si="23"/>
        <v>0</v>
      </c>
      <c r="AB25" s="677">
        <f t="shared" si="24"/>
        <v>0</v>
      </c>
      <c r="AC25" s="679"/>
      <c r="AD25" s="680">
        <v>0</v>
      </c>
      <c r="AE25" s="655">
        <f t="shared" ref="AE25:AJ31" si="31">ROUND(AD25*(1+$AG$10),2)</f>
        <v>0</v>
      </c>
      <c r="AF25" s="681">
        <f t="shared" si="31"/>
        <v>0</v>
      </c>
      <c r="AG25" s="681">
        <f t="shared" si="31"/>
        <v>0</v>
      </c>
      <c r="AH25" s="681">
        <f t="shared" si="31"/>
        <v>0</v>
      </c>
      <c r="AI25" s="681">
        <f t="shared" si="31"/>
        <v>0</v>
      </c>
      <c r="AJ25" s="681">
        <f t="shared" si="31"/>
        <v>0</v>
      </c>
      <c r="AK25" s="682"/>
      <c r="AL25" s="681">
        <f t="shared" si="7"/>
        <v>0</v>
      </c>
      <c r="AM25" s="681">
        <f t="shared" si="8"/>
        <v>0</v>
      </c>
      <c r="AN25" s="681">
        <f t="shared" si="9"/>
        <v>0</v>
      </c>
      <c r="AO25" s="681">
        <f t="shared" si="10"/>
        <v>0</v>
      </c>
      <c r="AP25" s="681">
        <f t="shared" si="11"/>
        <v>0</v>
      </c>
    </row>
    <row r="26" spans="1:42" x14ac:dyDescent="0.2">
      <c r="A26" s="670" t="s">
        <v>139</v>
      </c>
      <c r="B26" s="671" t="s">
        <v>139</v>
      </c>
      <c r="C26" s="672"/>
      <c r="D26" s="673"/>
      <c r="E26" s="674">
        <v>0</v>
      </c>
      <c r="F26" s="674">
        <v>0</v>
      </c>
      <c r="G26" s="674">
        <v>0</v>
      </c>
      <c r="H26" s="674">
        <v>0</v>
      </c>
      <c r="I26" s="674">
        <v>0</v>
      </c>
      <c r="J26" s="675">
        <f t="shared" si="0"/>
        <v>0</v>
      </c>
      <c r="K26" s="676">
        <f t="shared" si="1"/>
        <v>0</v>
      </c>
      <c r="L26" s="504">
        <f t="shared" si="12"/>
        <v>0</v>
      </c>
      <c r="M26" s="677">
        <f t="shared" si="13"/>
        <v>0</v>
      </c>
      <c r="N26" s="676">
        <f t="shared" si="2"/>
        <v>0</v>
      </c>
      <c r="O26" s="504">
        <f t="shared" si="14"/>
        <v>0</v>
      </c>
      <c r="P26" s="677">
        <f t="shared" si="15"/>
        <v>0</v>
      </c>
      <c r="Q26" s="676">
        <f t="shared" si="3"/>
        <v>0</v>
      </c>
      <c r="R26" s="504">
        <f t="shared" si="16"/>
        <v>0</v>
      </c>
      <c r="S26" s="677">
        <f t="shared" si="17"/>
        <v>0</v>
      </c>
      <c r="T26" s="676">
        <f t="shared" si="4"/>
        <v>0</v>
      </c>
      <c r="U26" s="504">
        <f t="shared" si="18"/>
        <v>0</v>
      </c>
      <c r="V26" s="677">
        <f t="shared" si="19"/>
        <v>0</v>
      </c>
      <c r="W26" s="676">
        <f t="shared" si="5"/>
        <v>0</v>
      </c>
      <c r="X26" s="504">
        <f t="shared" si="20"/>
        <v>0</v>
      </c>
      <c r="Y26" s="677">
        <f t="shared" si="21"/>
        <v>0</v>
      </c>
      <c r="Z26" s="678">
        <f t="shared" si="22"/>
        <v>0</v>
      </c>
      <c r="AA26" s="504">
        <f t="shared" si="23"/>
        <v>0</v>
      </c>
      <c r="AB26" s="677">
        <f t="shared" si="24"/>
        <v>0</v>
      </c>
      <c r="AC26" s="679"/>
      <c r="AD26" s="680">
        <v>0</v>
      </c>
      <c r="AE26" s="655">
        <f t="shared" si="31"/>
        <v>0</v>
      </c>
      <c r="AF26" s="681">
        <f t="shared" si="31"/>
        <v>0</v>
      </c>
      <c r="AG26" s="681">
        <f t="shared" si="31"/>
        <v>0</v>
      </c>
      <c r="AH26" s="681">
        <f t="shared" si="31"/>
        <v>0</v>
      </c>
      <c r="AI26" s="681">
        <f t="shared" si="31"/>
        <v>0</v>
      </c>
      <c r="AJ26" s="681">
        <f t="shared" si="31"/>
        <v>0</v>
      </c>
      <c r="AK26" s="682"/>
      <c r="AL26" s="681">
        <f t="shared" si="7"/>
        <v>0</v>
      </c>
      <c r="AM26" s="681">
        <f t="shared" si="8"/>
        <v>0</v>
      </c>
      <c r="AN26" s="681">
        <f t="shared" si="9"/>
        <v>0</v>
      </c>
      <c r="AO26" s="681">
        <f t="shared" si="10"/>
        <v>0</v>
      </c>
      <c r="AP26" s="681">
        <f t="shared" si="11"/>
        <v>0</v>
      </c>
    </row>
    <row r="27" spans="1:42" x14ac:dyDescent="0.2">
      <c r="A27" s="670" t="s">
        <v>139</v>
      </c>
      <c r="B27" s="671" t="s">
        <v>139</v>
      </c>
      <c r="C27" s="672"/>
      <c r="D27" s="673"/>
      <c r="E27" s="674">
        <v>0</v>
      </c>
      <c r="F27" s="674">
        <v>0</v>
      </c>
      <c r="G27" s="674">
        <v>0</v>
      </c>
      <c r="H27" s="674">
        <v>0</v>
      </c>
      <c r="I27" s="674">
        <v>0</v>
      </c>
      <c r="J27" s="675">
        <f t="shared" si="0"/>
        <v>0</v>
      </c>
      <c r="K27" s="676">
        <f t="shared" si="1"/>
        <v>0</v>
      </c>
      <c r="L27" s="504">
        <f t="shared" si="12"/>
        <v>0</v>
      </c>
      <c r="M27" s="677">
        <f t="shared" si="13"/>
        <v>0</v>
      </c>
      <c r="N27" s="676">
        <f t="shared" si="2"/>
        <v>0</v>
      </c>
      <c r="O27" s="504">
        <f t="shared" si="14"/>
        <v>0</v>
      </c>
      <c r="P27" s="677">
        <f t="shared" si="15"/>
        <v>0</v>
      </c>
      <c r="Q27" s="676">
        <f t="shared" si="3"/>
        <v>0</v>
      </c>
      <c r="R27" s="504">
        <f t="shared" si="16"/>
        <v>0</v>
      </c>
      <c r="S27" s="677">
        <f t="shared" si="17"/>
        <v>0</v>
      </c>
      <c r="T27" s="676">
        <f t="shared" si="4"/>
        <v>0</v>
      </c>
      <c r="U27" s="504">
        <f t="shared" si="18"/>
        <v>0</v>
      </c>
      <c r="V27" s="677">
        <f t="shared" si="19"/>
        <v>0</v>
      </c>
      <c r="W27" s="676">
        <f t="shared" si="5"/>
        <v>0</v>
      </c>
      <c r="X27" s="504">
        <f t="shared" si="20"/>
        <v>0</v>
      </c>
      <c r="Y27" s="677">
        <f t="shared" si="21"/>
        <v>0</v>
      </c>
      <c r="Z27" s="678">
        <f t="shared" si="22"/>
        <v>0</v>
      </c>
      <c r="AA27" s="504">
        <f t="shared" si="23"/>
        <v>0</v>
      </c>
      <c r="AB27" s="677">
        <f t="shared" si="24"/>
        <v>0</v>
      </c>
      <c r="AC27" s="679"/>
      <c r="AD27" s="680">
        <v>0</v>
      </c>
      <c r="AE27" s="655">
        <f t="shared" si="31"/>
        <v>0</v>
      </c>
      <c r="AF27" s="681">
        <f t="shared" si="31"/>
        <v>0</v>
      </c>
      <c r="AG27" s="681">
        <f t="shared" si="31"/>
        <v>0</v>
      </c>
      <c r="AH27" s="681">
        <f t="shared" si="31"/>
        <v>0</v>
      </c>
      <c r="AI27" s="681">
        <f t="shared" si="31"/>
        <v>0</v>
      </c>
      <c r="AJ27" s="681">
        <f t="shared" si="31"/>
        <v>0</v>
      </c>
      <c r="AK27" s="682"/>
      <c r="AL27" s="681">
        <f t="shared" si="7"/>
        <v>0</v>
      </c>
      <c r="AM27" s="681">
        <f t="shared" si="8"/>
        <v>0</v>
      </c>
      <c r="AN27" s="681">
        <f t="shared" si="9"/>
        <v>0</v>
      </c>
      <c r="AO27" s="681">
        <f t="shared" si="10"/>
        <v>0</v>
      </c>
      <c r="AP27" s="681">
        <f t="shared" si="11"/>
        <v>0</v>
      </c>
    </row>
    <row r="28" spans="1:42" s="4" customFormat="1" x14ac:dyDescent="0.2">
      <c r="A28" s="670" t="s">
        <v>139</v>
      </c>
      <c r="B28" s="671" t="s">
        <v>139</v>
      </c>
      <c r="C28" s="672"/>
      <c r="D28" s="673"/>
      <c r="E28" s="674">
        <v>0</v>
      </c>
      <c r="F28" s="674">
        <v>0</v>
      </c>
      <c r="G28" s="674">
        <v>0</v>
      </c>
      <c r="H28" s="674">
        <v>0</v>
      </c>
      <c r="I28" s="674">
        <v>0</v>
      </c>
      <c r="J28" s="675">
        <f t="shared" si="0"/>
        <v>0</v>
      </c>
      <c r="K28" s="676">
        <f t="shared" si="1"/>
        <v>0</v>
      </c>
      <c r="L28" s="504">
        <f t="shared" si="12"/>
        <v>0</v>
      </c>
      <c r="M28" s="677">
        <f t="shared" si="13"/>
        <v>0</v>
      </c>
      <c r="N28" s="676">
        <f t="shared" si="2"/>
        <v>0</v>
      </c>
      <c r="O28" s="504">
        <f t="shared" si="14"/>
        <v>0</v>
      </c>
      <c r="P28" s="677">
        <f t="shared" si="15"/>
        <v>0</v>
      </c>
      <c r="Q28" s="676">
        <f t="shared" si="3"/>
        <v>0</v>
      </c>
      <c r="R28" s="504">
        <f t="shared" si="16"/>
        <v>0</v>
      </c>
      <c r="S28" s="677">
        <f t="shared" si="17"/>
        <v>0</v>
      </c>
      <c r="T28" s="676">
        <f t="shared" si="4"/>
        <v>0</v>
      </c>
      <c r="U28" s="504">
        <f t="shared" si="18"/>
        <v>0</v>
      </c>
      <c r="V28" s="677">
        <f t="shared" si="19"/>
        <v>0</v>
      </c>
      <c r="W28" s="676">
        <f t="shared" si="5"/>
        <v>0</v>
      </c>
      <c r="X28" s="504">
        <f t="shared" si="20"/>
        <v>0</v>
      </c>
      <c r="Y28" s="677">
        <f t="shared" si="21"/>
        <v>0</v>
      </c>
      <c r="Z28" s="678">
        <f t="shared" si="22"/>
        <v>0</v>
      </c>
      <c r="AA28" s="504">
        <f t="shared" si="23"/>
        <v>0</v>
      </c>
      <c r="AB28" s="677">
        <f t="shared" si="24"/>
        <v>0</v>
      </c>
      <c r="AC28" s="679"/>
      <c r="AD28" s="680">
        <v>0</v>
      </c>
      <c r="AE28" s="655">
        <f t="shared" si="31"/>
        <v>0</v>
      </c>
      <c r="AF28" s="681">
        <f t="shared" si="31"/>
        <v>0</v>
      </c>
      <c r="AG28" s="681">
        <f t="shared" si="31"/>
        <v>0</v>
      </c>
      <c r="AH28" s="681">
        <f t="shared" si="31"/>
        <v>0</v>
      </c>
      <c r="AI28" s="681">
        <f t="shared" si="31"/>
        <v>0</v>
      </c>
      <c r="AJ28" s="681">
        <f t="shared" si="31"/>
        <v>0</v>
      </c>
      <c r="AK28" s="682"/>
      <c r="AL28" s="681">
        <f t="shared" si="7"/>
        <v>0</v>
      </c>
      <c r="AM28" s="681">
        <f t="shared" si="8"/>
        <v>0</v>
      </c>
      <c r="AN28" s="681">
        <f t="shared" si="9"/>
        <v>0</v>
      </c>
      <c r="AO28" s="681">
        <f t="shared" si="10"/>
        <v>0</v>
      </c>
      <c r="AP28" s="681">
        <f t="shared" si="11"/>
        <v>0</v>
      </c>
    </row>
    <row r="29" spans="1:42" x14ac:dyDescent="0.2">
      <c r="A29" s="670" t="s">
        <v>139</v>
      </c>
      <c r="B29" s="671" t="s">
        <v>139</v>
      </c>
      <c r="C29" s="683"/>
      <c r="D29" s="673"/>
      <c r="E29" s="674">
        <v>0</v>
      </c>
      <c r="F29" s="674">
        <v>0</v>
      </c>
      <c r="G29" s="674">
        <v>0</v>
      </c>
      <c r="H29" s="674">
        <v>0</v>
      </c>
      <c r="I29" s="674">
        <v>0</v>
      </c>
      <c r="J29" s="675">
        <f t="shared" si="0"/>
        <v>0</v>
      </c>
      <c r="K29" s="676">
        <f t="shared" si="1"/>
        <v>0</v>
      </c>
      <c r="L29" s="504">
        <f t="shared" si="12"/>
        <v>0</v>
      </c>
      <c r="M29" s="677">
        <f t="shared" si="13"/>
        <v>0</v>
      </c>
      <c r="N29" s="676">
        <f t="shared" si="2"/>
        <v>0</v>
      </c>
      <c r="O29" s="504">
        <f t="shared" si="14"/>
        <v>0</v>
      </c>
      <c r="P29" s="677">
        <f t="shared" si="15"/>
        <v>0</v>
      </c>
      <c r="Q29" s="676">
        <f t="shared" si="3"/>
        <v>0</v>
      </c>
      <c r="R29" s="504">
        <f t="shared" si="16"/>
        <v>0</v>
      </c>
      <c r="S29" s="677">
        <f t="shared" si="17"/>
        <v>0</v>
      </c>
      <c r="T29" s="676">
        <f t="shared" si="4"/>
        <v>0</v>
      </c>
      <c r="U29" s="504">
        <f t="shared" si="18"/>
        <v>0</v>
      </c>
      <c r="V29" s="677">
        <f t="shared" si="19"/>
        <v>0</v>
      </c>
      <c r="W29" s="676">
        <f t="shared" si="5"/>
        <v>0</v>
      </c>
      <c r="X29" s="504">
        <f t="shared" si="20"/>
        <v>0</v>
      </c>
      <c r="Y29" s="677">
        <f t="shared" si="21"/>
        <v>0</v>
      </c>
      <c r="Z29" s="678">
        <f t="shared" si="22"/>
        <v>0</v>
      </c>
      <c r="AA29" s="504">
        <f t="shared" si="23"/>
        <v>0</v>
      </c>
      <c r="AB29" s="677">
        <f t="shared" si="24"/>
        <v>0</v>
      </c>
      <c r="AC29" s="679"/>
      <c r="AD29" s="680">
        <v>0</v>
      </c>
      <c r="AE29" s="655">
        <f t="shared" si="31"/>
        <v>0</v>
      </c>
      <c r="AF29" s="681">
        <f t="shared" si="31"/>
        <v>0</v>
      </c>
      <c r="AG29" s="681">
        <f t="shared" si="31"/>
        <v>0</v>
      </c>
      <c r="AH29" s="681">
        <f t="shared" si="31"/>
        <v>0</v>
      </c>
      <c r="AI29" s="681">
        <f t="shared" si="31"/>
        <v>0</v>
      </c>
      <c r="AJ29" s="681">
        <f t="shared" si="31"/>
        <v>0</v>
      </c>
      <c r="AK29" s="682"/>
      <c r="AL29" s="681">
        <f t="shared" si="7"/>
        <v>0</v>
      </c>
      <c r="AM29" s="681">
        <f t="shared" si="8"/>
        <v>0</v>
      </c>
      <c r="AN29" s="681">
        <f t="shared" si="9"/>
        <v>0</v>
      </c>
      <c r="AO29" s="681">
        <f t="shared" si="10"/>
        <v>0</v>
      </c>
      <c r="AP29" s="681">
        <f t="shared" si="11"/>
        <v>0</v>
      </c>
    </row>
    <row r="30" spans="1:42" s="4" customFormat="1" x14ac:dyDescent="0.2">
      <c r="A30" s="670" t="s">
        <v>139</v>
      </c>
      <c r="B30" s="671" t="s">
        <v>139</v>
      </c>
      <c r="C30" s="683"/>
      <c r="D30" s="673"/>
      <c r="E30" s="674">
        <v>0</v>
      </c>
      <c r="F30" s="674">
        <v>0</v>
      </c>
      <c r="G30" s="674">
        <v>0</v>
      </c>
      <c r="H30" s="674">
        <v>0</v>
      </c>
      <c r="I30" s="674">
        <v>0</v>
      </c>
      <c r="J30" s="675">
        <f t="shared" si="0"/>
        <v>0</v>
      </c>
      <c r="K30" s="676">
        <f t="shared" si="1"/>
        <v>0</v>
      </c>
      <c r="L30" s="504">
        <f t="shared" si="12"/>
        <v>0</v>
      </c>
      <c r="M30" s="677">
        <f t="shared" si="13"/>
        <v>0</v>
      </c>
      <c r="N30" s="676">
        <f t="shared" si="2"/>
        <v>0</v>
      </c>
      <c r="O30" s="504">
        <f t="shared" si="14"/>
        <v>0</v>
      </c>
      <c r="P30" s="677">
        <f t="shared" si="15"/>
        <v>0</v>
      </c>
      <c r="Q30" s="676">
        <f t="shared" si="3"/>
        <v>0</v>
      </c>
      <c r="R30" s="504">
        <f t="shared" si="16"/>
        <v>0</v>
      </c>
      <c r="S30" s="677">
        <f t="shared" si="17"/>
        <v>0</v>
      </c>
      <c r="T30" s="676">
        <f t="shared" si="4"/>
        <v>0</v>
      </c>
      <c r="U30" s="504">
        <f t="shared" si="18"/>
        <v>0</v>
      </c>
      <c r="V30" s="677">
        <f t="shared" si="19"/>
        <v>0</v>
      </c>
      <c r="W30" s="676">
        <f t="shared" si="5"/>
        <v>0</v>
      </c>
      <c r="X30" s="504">
        <f t="shared" si="20"/>
        <v>0</v>
      </c>
      <c r="Y30" s="677">
        <f t="shared" si="21"/>
        <v>0</v>
      </c>
      <c r="Z30" s="678">
        <f t="shared" si="22"/>
        <v>0</v>
      </c>
      <c r="AA30" s="504">
        <f t="shared" si="23"/>
        <v>0</v>
      </c>
      <c r="AB30" s="677">
        <f t="shared" si="24"/>
        <v>0</v>
      </c>
      <c r="AC30" s="679"/>
      <c r="AD30" s="680">
        <v>0</v>
      </c>
      <c r="AE30" s="655">
        <f t="shared" si="31"/>
        <v>0</v>
      </c>
      <c r="AF30" s="681">
        <f t="shared" si="31"/>
        <v>0</v>
      </c>
      <c r="AG30" s="681">
        <f t="shared" si="31"/>
        <v>0</v>
      </c>
      <c r="AH30" s="681">
        <f t="shared" si="31"/>
        <v>0</v>
      </c>
      <c r="AI30" s="681">
        <f t="shared" si="31"/>
        <v>0</v>
      </c>
      <c r="AJ30" s="681">
        <f t="shared" si="31"/>
        <v>0</v>
      </c>
      <c r="AK30" s="682"/>
      <c r="AL30" s="681">
        <f t="shared" si="7"/>
        <v>0</v>
      </c>
      <c r="AM30" s="681">
        <f t="shared" si="8"/>
        <v>0</v>
      </c>
      <c r="AN30" s="681">
        <f t="shared" si="9"/>
        <v>0</v>
      </c>
      <c r="AO30" s="681">
        <f t="shared" si="10"/>
        <v>0</v>
      </c>
      <c r="AP30" s="681">
        <f t="shared" si="11"/>
        <v>0</v>
      </c>
    </row>
    <row r="31" spans="1:42" s="4" customFormat="1" x14ac:dyDescent="0.2">
      <c r="A31" s="24" t="s">
        <v>139</v>
      </c>
      <c r="B31" s="26" t="s">
        <v>139</v>
      </c>
      <c r="C31" s="29"/>
      <c r="D31" s="30"/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475">
        <f t="shared" si="0"/>
        <v>0</v>
      </c>
      <c r="K31" s="476">
        <f t="shared" si="1"/>
        <v>0</v>
      </c>
      <c r="L31" s="477">
        <f t="shared" si="12"/>
        <v>0</v>
      </c>
      <c r="M31" s="478">
        <f t="shared" si="13"/>
        <v>0</v>
      </c>
      <c r="N31" s="476">
        <f t="shared" si="2"/>
        <v>0</v>
      </c>
      <c r="O31" s="477">
        <f t="shared" si="14"/>
        <v>0</v>
      </c>
      <c r="P31" s="478">
        <f t="shared" si="15"/>
        <v>0</v>
      </c>
      <c r="Q31" s="476">
        <f t="shared" si="3"/>
        <v>0</v>
      </c>
      <c r="R31" s="477">
        <f t="shared" si="16"/>
        <v>0</v>
      </c>
      <c r="S31" s="478">
        <f t="shared" si="17"/>
        <v>0</v>
      </c>
      <c r="T31" s="476">
        <f t="shared" si="4"/>
        <v>0</v>
      </c>
      <c r="U31" s="477">
        <f t="shared" si="18"/>
        <v>0</v>
      </c>
      <c r="V31" s="478">
        <f t="shared" si="19"/>
        <v>0</v>
      </c>
      <c r="W31" s="476">
        <f t="shared" si="5"/>
        <v>0</v>
      </c>
      <c r="X31" s="477">
        <f t="shared" si="20"/>
        <v>0</v>
      </c>
      <c r="Y31" s="478">
        <f t="shared" si="21"/>
        <v>0</v>
      </c>
      <c r="Z31" s="479">
        <f t="shared" si="22"/>
        <v>0</v>
      </c>
      <c r="AA31" s="477">
        <f t="shared" si="23"/>
        <v>0</v>
      </c>
      <c r="AB31" s="478">
        <f t="shared" si="24"/>
        <v>0</v>
      </c>
      <c r="AC31" s="437"/>
      <c r="AD31" s="356">
        <v>0</v>
      </c>
      <c r="AE31" s="357">
        <f t="shared" si="31"/>
        <v>0</v>
      </c>
      <c r="AF31" s="358">
        <f t="shared" si="31"/>
        <v>0</v>
      </c>
      <c r="AG31" s="358">
        <f t="shared" si="31"/>
        <v>0</v>
      </c>
      <c r="AH31" s="358">
        <f t="shared" si="31"/>
        <v>0</v>
      </c>
      <c r="AI31" s="358">
        <f t="shared" si="31"/>
        <v>0</v>
      </c>
      <c r="AJ31" s="358">
        <f t="shared" si="31"/>
        <v>0</v>
      </c>
      <c r="AK31" s="355"/>
      <c r="AL31" s="358">
        <f t="shared" si="7"/>
        <v>0</v>
      </c>
      <c r="AM31" s="358">
        <f t="shared" si="8"/>
        <v>0</v>
      </c>
      <c r="AN31" s="358">
        <f t="shared" si="9"/>
        <v>0</v>
      </c>
      <c r="AO31" s="358">
        <f t="shared" si="10"/>
        <v>0</v>
      </c>
      <c r="AP31" s="358">
        <f t="shared" si="11"/>
        <v>0</v>
      </c>
    </row>
    <row r="32" spans="1:42" s="128" customFormat="1" hidden="1" x14ac:dyDescent="0.2">
      <c r="A32" s="86"/>
      <c r="B32" s="86"/>
      <c r="C32" s="573"/>
      <c r="D32" s="574"/>
      <c r="E32" s="269"/>
      <c r="F32" s="269"/>
      <c r="G32" s="269"/>
      <c r="H32" s="269"/>
      <c r="I32" s="269"/>
      <c r="J32" s="572"/>
      <c r="K32" s="480"/>
      <c r="L32" s="481"/>
      <c r="M32" s="482"/>
      <c r="N32" s="480"/>
      <c r="O32" s="481"/>
      <c r="P32" s="482"/>
      <c r="Q32" s="480"/>
      <c r="R32" s="481"/>
      <c r="S32" s="482"/>
      <c r="T32" s="480"/>
      <c r="U32" s="481"/>
      <c r="V32" s="482"/>
      <c r="W32" s="480"/>
      <c r="X32" s="481"/>
      <c r="Y32" s="482"/>
      <c r="Z32" s="483"/>
      <c r="AA32" s="481"/>
      <c r="AB32" s="482"/>
      <c r="AC32" s="264"/>
      <c r="AD32" s="575"/>
      <c r="AE32" s="361"/>
      <c r="AF32" s="301"/>
      <c r="AG32" s="301"/>
      <c r="AH32" s="569"/>
      <c r="AI32" s="301"/>
      <c r="AJ32" s="301"/>
      <c r="AK32" s="112"/>
      <c r="AL32" s="570"/>
      <c r="AM32" s="571"/>
      <c r="AN32" s="570"/>
      <c r="AO32" s="570"/>
      <c r="AP32" s="570"/>
    </row>
    <row r="33" spans="1:39" s="10" customFormat="1" ht="13.5" thickBot="1" x14ac:dyDescent="0.25">
      <c r="A33" s="243" t="s">
        <v>135</v>
      </c>
      <c r="C33" s="598"/>
      <c r="D33" s="559" t="s">
        <v>131</v>
      </c>
      <c r="E33" s="37">
        <v>0.29499999999999998</v>
      </c>
      <c r="F33" s="37">
        <v>0.29499999999999998</v>
      </c>
      <c r="G33" s="37">
        <v>0.29499999999999998</v>
      </c>
      <c r="H33" s="37">
        <v>0.29499999999999998</v>
      </c>
      <c r="I33" s="37">
        <v>0.29499999999999998</v>
      </c>
      <c r="J33" s="626"/>
      <c r="K33" s="484">
        <f t="shared" ref="K33:AA33" si="32">ROUND(K15+K16+K17+K18+K19+K20+K21+K22+K23+K24+K25+K26+K27+K28+K29+K30+K31,2)</f>
        <v>0</v>
      </c>
      <c r="L33" s="485">
        <f t="shared" si="32"/>
        <v>0</v>
      </c>
      <c r="M33" s="486">
        <f t="shared" si="32"/>
        <v>0</v>
      </c>
      <c r="N33" s="484">
        <f t="shared" si="32"/>
        <v>0</v>
      </c>
      <c r="O33" s="485">
        <f t="shared" si="32"/>
        <v>0</v>
      </c>
      <c r="P33" s="486">
        <f t="shared" si="32"/>
        <v>0</v>
      </c>
      <c r="Q33" s="484">
        <f t="shared" si="32"/>
        <v>0</v>
      </c>
      <c r="R33" s="485">
        <f t="shared" si="32"/>
        <v>0</v>
      </c>
      <c r="S33" s="486">
        <f t="shared" si="32"/>
        <v>0</v>
      </c>
      <c r="T33" s="484">
        <f t="shared" si="32"/>
        <v>0</v>
      </c>
      <c r="U33" s="485">
        <f t="shared" si="32"/>
        <v>0</v>
      </c>
      <c r="V33" s="486">
        <f t="shared" si="32"/>
        <v>0</v>
      </c>
      <c r="W33" s="484">
        <f t="shared" si="32"/>
        <v>0</v>
      </c>
      <c r="X33" s="485">
        <f t="shared" si="32"/>
        <v>0</v>
      </c>
      <c r="Y33" s="486">
        <f t="shared" si="32"/>
        <v>0</v>
      </c>
      <c r="Z33" s="484">
        <f t="shared" si="32"/>
        <v>0</v>
      </c>
      <c r="AA33" s="485">
        <f t="shared" si="32"/>
        <v>0</v>
      </c>
      <c r="AB33" s="487">
        <f>ROUND(K33+L33+N33+O33+Q33+R33+T33+U33+W33+X33,2)</f>
        <v>0</v>
      </c>
      <c r="AC33" s="438" t="s">
        <v>53</v>
      </c>
      <c r="AD33" s="439" t="s">
        <v>67</v>
      </c>
      <c r="AE33" s="40"/>
      <c r="AF33" s="562"/>
      <c r="AK33" s="280"/>
      <c r="AM33" s="562"/>
    </row>
    <row r="34" spans="1:39" ht="13.15" customHeight="1" x14ac:dyDescent="0.2">
      <c r="A34" s="243" t="s">
        <v>143</v>
      </c>
      <c r="B34" s="55"/>
      <c r="C34" s="55"/>
      <c r="D34" s="560" t="s">
        <v>128</v>
      </c>
      <c r="E34" s="568">
        <v>2.1000000000000001E-2</v>
      </c>
      <c r="F34" s="568">
        <v>2.1000000000000001E-2</v>
      </c>
      <c r="G34" s="568">
        <v>2.1000000000000001E-2</v>
      </c>
      <c r="H34" s="568">
        <v>2.1000000000000001E-2</v>
      </c>
      <c r="I34" s="568">
        <v>2.1000000000000001E-2</v>
      </c>
      <c r="J34" s="565"/>
      <c r="K34" s="5"/>
      <c r="L34" s="43"/>
      <c r="M34" s="43"/>
      <c r="N34" s="5"/>
      <c r="O34" s="43"/>
      <c r="P34" s="43"/>
      <c r="Q34" s="5"/>
      <c r="R34" s="43"/>
      <c r="S34" s="43"/>
      <c r="T34" s="5"/>
      <c r="U34" s="43"/>
      <c r="V34" s="43"/>
      <c r="W34" s="5"/>
      <c r="X34" s="43"/>
      <c r="Y34" s="43"/>
      <c r="Z34" s="43"/>
      <c r="AA34" s="43"/>
      <c r="AB34" s="473"/>
      <c r="AC34" s="438" t="s">
        <v>65</v>
      </c>
      <c r="AD34" s="439" t="s">
        <v>66</v>
      </c>
    </row>
    <row r="35" spans="1:39" ht="13.15" customHeight="1" thickBot="1" x14ac:dyDescent="0.25">
      <c r="A35" s="243" t="s">
        <v>138</v>
      </c>
      <c r="B35" s="55"/>
      <c r="C35" s="55"/>
      <c r="D35" s="560" t="s">
        <v>129</v>
      </c>
      <c r="E35" s="27">
        <v>0.09</v>
      </c>
      <c r="F35" s="27">
        <v>0.09</v>
      </c>
      <c r="G35" s="27">
        <v>0.09</v>
      </c>
      <c r="H35" s="27">
        <v>0.09</v>
      </c>
      <c r="I35" s="27">
        <v>0.09</v>
      </c>
      <c r="J35" s="449" t="s">
        <v>134</v>
      </c>
      <c r="K35" s="488">
        <f>M33</f>
        <v>0</v>
      </c>
      <c r="L35" s="489"/>
      <c r="M35" s="490"/>
      <c r="N35" s="488">
        <f>P33</f>
        <v>0</v>
      </c>
      <c r="O35" s="489"/>
      <c r="P35" s="490"/>
      <c r="Q35" s="488">
        <f>S33</f>
        <v>0</v>
      </c>
      <c r="R35" s="489"/>
      <c r="S35" s="490"/>
      <c r="T35" s="488">
        <f>V33</f>
        <v>0</v>
      </c>
      <c r="U35" s="489"/>
      <c r="V35" s="490"/>
      <c r="W35" s="488">
        <f>Y33</f>
        <v>0</v>
      </c>
      <c r="X35" s="490"/>
      <c r="Y35" s="489"/>
      <c r="Z35" s="648"/>
      <c r="AA35" s="649"/>
      <c r="AB35" s="491">
        <f>ROUND(K35+N35+Q35+T35+W35,2)</f>
        <v>0</v>
      </c>
      <c r="AC35" s="438"/>
      <c r="AD35" s="439"/>
    </row>
    <row r="36" spans="1:39" ht="13.15" customHeight="1" thickTop="1" x14ac:dyDescent="0.2">
      <c r="A36" s="243" t="s">
        <v>137</v>
      </c>
      <c r="B36" s="55"/>
      <c r="C36" s="55"/>
      <c r="D36" s="561" t="s">
        <v>130</v>
      </c>
      <c r="E36" s="34">
        <v>0</v>
      </c>
      <c r="F36" s="34">
        <v>0</v>
      </c>
      <c r="G36" s="34">
        <v>0</v>
      </c>
      <c r="H36" s="34">
        <v>0</v>
      </c>
      <c r="I36" s="229">
        <v>0</v>
      </c>
      <c r="J36" s="56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C36" s="277"/>
      <c r="AD36" s="318"/>
    </row>
    <row r="37" spans="1:39" s="10" customFormat="1" x14ac:dyDescent="0.2">
      <c r="A37" s="567" t="s">
        <v>136</v>
      </c>
      <c r="B37" s="566"/>
      <c r="C37" s="566"/>
      <c r="D37" s="566"/>
      <c r="E37" s="46"/>
      <c r="F37" s="566"/>
      <c r="G37" s="46"/>
      <c r="H37" s="46"/>
      <c r="I37" s="581"/>
      <c r="J37" s="563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7"/>
      <c r="AD37" s="704" t="s">
        <v>154</v>
      </c>
      <c r="AE37" s="704"/>
      <c r="AF37" s="704"/>
      <c r="AG37" s="704"/>
      <c r="AH37" s="704"/>
      <c r="AI37" s="704"/>
      <c r="AJ37" s="704"/>
      <c r="AK37" s="280"/>
    </row>
    <row r="38" spans="1:39" ht="15.75" customHeight="1" x14ac:dyDescent="0.25">
      <c r="A38" s="42"/>
      <c r="B38" s="4"/>
      <c r="C38" s="41"/>
      <c r="E38" s="41"/>
      <c r="F38" s="41"/>
      <c r="G38" s="41"/>
      <c r="H38" s="41"/>
      <c r="I38" s="41"/>
      <c r="J38" s="48"/>
      <c r="K38" s="493"/>
      <c r="L38" s="494"/>
      <c r="M38" s="494"/>
      <c r="N38" s="493"/>
      <c r="O38" s="494"/>
      <c r="P38" s="494"/>
      <c r="Q38" s="493"/>
      <c r="R38" s="494"/>
      <c r="S38" s="494"/>
      <c r="T38" s="493"/>
      <c r="U38" s="494"/>
      <c r="V38" s="494"/>
      <c r="W38" s="493"/>
      <c r="X38" s="494"/>
      <c r="Y38" s="494"/>
      <c r="Z38" s="494"/>
      <c r="AA38" s="494"/>
      <c r="AB38" s="495"/>
      <c r="AD38" s="659" t="s">
        <v>1</v>
      </c>
      <c r="AE38" s="660" t="s">
        <v>148</v>
      </c>
      <c r="AF38" s="660" t="s">
        <v>149</v>
      </c>
      <c r="AG38" s="660" t="s">
        <v>150</v>
      </c>
      <c r="AH38" s="660" t="s">
        <v>151</v>
      </c>
      <c r="AI38" s="660" t="s">
        <v>152</v>
      </c>
      <c r="AJ38" s="660" t="s">
        <v>153</v>
      </c>
    </row>
    <row r="39" spans="1:39" s="10" customFormat="1" ht="15.75" customHeight="1" x14ac:dyDescent="0.25">
      <c r="A39" s="51" t="s">
        <v>5</v>
      </c>
      <c r="B39" s="39"/>
      <c r="C39" s="38"/>
      <c r="D39" s="39"/>
      <c r="E39" s="38"/>
      <c r="F39" s="38"/>
      <c r="G39" s="38"/>
      <c r="H39" s="38"/>
      <c r="I39" s="38"/>
      <c r="J39" s="90"/>
      <c r="K39" s="505">
        <f>ROUND(K40+K41+K42+K43+K44,2)</f>
        <v>0</v>
      </c>
      <c r="L39" s="506"/>
      <c r="M39" s="506"/>
      <c r="N39" s="505">
        <f>ROUND(N40+N41+N42+N43+N44,2)</f>
        <v>0</v>
      </c>
      <c r="O39" s="506"/>
      <c r="P39" s="506"/>
      <c r="Q39" s="505">
        <f>ROUND(Q40+Q41+Q42+Q43+Q44,2)</f>
        <v>0</v>
      </c>
      <c r="R39" s="506"/>
      <c r="S39" s="506"/>
      <c r="T39" s="505">
        <f>ROUND(T40+T41+T42+T43+T44,2)</f>
        <v>0</v>
      </c>
      <c r="U39" s="506"/>
      <c r="V39" s="506"/>
      <c r="W39" s="505">
        <f>ROUND(W40+W41+W42+W43+W44,2)</f>
        <v>0</v>
      </c>
      <c r="X39" s="506"/>
      <c r="Y39" s="506"/>
      <c r="Z39" s="506"/>
      <c r="AA39" s="506"/>
      <c r="AB39" s="611">
        <f>ROUND(K39+N39+Q39+T39+W39,2)</f>
        <v>0</v>
      </c>
      <c r="AC39" s="47"/>
      <c r="AD39" s="655" t="str">
        <f>A15</f>
        <v>PI Name</v>
      </c>
      <c r="AE39" s="656">
        <f>E15*12</f>
        <v>1.2000000000000002</v>
      </c>
      <c r="AF39" s="656">
        <f t="shared" ref="AF39:AI39" si="33">F15*12</f>
        <v>1.2000000000000002</v>
      </c>
      <c r="AG39" s="656">
        <f t="shared" si="33"/>
        <v>1.2000000000000002</v>
      </c>
      <c r="AH39" s="656">
        <f t="shared" si="33"/>
        <v>1.2000000000000002</v>
      </c>
      <c r="AI39" s="656">
        <f t="shared" si="33"/>
        <v>1.2000000000000002</v>
      </c>
      <c r="AJ39" s="656">
        <f>SUM(AE39:AI39)</f>
        <v>6.0000000000000009</v>
      </c>
      <c r="AK39" s="280"/>
    </row>
    <row r="40" spans="1:39" s="4" customFormat="1" ht="15.75" customHeight="1" x14ac:dyDescent="0.2">
      <c r="A40" s="24"/>
      <c r="B40" s="266"/>
      <c r="C40" s="609"/>
      <c r="D40" s="266"/>
      <c r="E40" s="609"/>
      <c r="F40" s="609"/>
      <c r="G40" s="609"/>
      <c r="H40" s="609"/>
      <c r="I40" s="609"/>
      <c r="J40" s="85"/>
      <c r="K40" s="499"/>
      <c r="L40" s="481"/>
      <c r="M40" s="481"/>
      <c r="N40" s="499"/>
      <c r="O40" s="481"/>
      <c r="P40" s="481"/>
      <c r="Q40" s="499"/>
      <c r="R40" s="481"/>
      <c r="S40" s="481"/>
      <c r="T40" s="499"/>
      <c r="U40" s="481"/>
      <c r="V40" s="481"/>
      <c r="W40" s="499"/>
      <c r="X40" s="481"/>
      <c r="Y40" s="481"/>
      <c r="Z40" s="481"/>
      <c r="AA40" s="481"/>
      <c r="AB40" s="612">
        <f>ROUND(K40+N40+Q40+T40+W40,2)</f>
        <v>0</v>
      </c>
      <c r="AC40" s="53"/>
      <c r="AD40" s="657" t="str">
        <f>A16</f>
        <v>-</v>
      </c>
      <c r="AE40" s="658">
        <f>E16*12</f>
        <v>0</v>
      </c>
      <c r="AF40" s="658">
        <f t="shared" ref="AF40:AI43" si="34">F16*12</f>
        <v>0</v>
      </c>
      <c r="AG40" s="658">
        <f t="shared" si="34"/>
        <v>0</v>
      </c>
      <c r="AH40" s="658">
        <f t="shared" si="34"/>
        <v>0</v>
      </c>
      <c r="AI40" s="658">
        <f t="shared" si="34"/>
        <v>0</v>
      </c>
      <c r="AJ40" s="656">
        <f t="shared" ref="AJ40:AJ41" si="35">SUM(AE40:AI40)</f>
        <v>0</v>
      </c>
      <c r="AK40" s="42"/>
    </row>
    <row r="41" spans="1:39" s="4" customFormat="1" ht="15.75" hidden="1" customHeight="1" x14ac:dyDescent="0.2">
      <c r="A41" s="24"/>
      <c r="B41" s="266"/>
      <c r="C41" s="609"/>
      <c r="D41" s="266"/>
      <c r="E41" s="609"/>
      <c r="F41" s="609"/>
      <c r="G41" s="609"/>
      <c r="H41" s="609"/>
      <c r="I41" s="609"/>
      <c r="J41" s="85"/>
      <c r="K41" s="499"/>
      <c r="L41" s="481"/>
      <c r="M41" s="481"/>
      <c r="N41" s="499"/>
      <c r="O41" s="481"/>
      <c r="P41" s="481"/>
      <c r="Q41" s="499"/>
      <c r="R41" s="481"/>
      <c r="S41" s="481"/>
      <c r="T41" s="499"/>
      <c r="U41" s="481"/>
      <c r="V41" s="481"/>
      <c r="W41" s="499"/>
      <c r="X41" s="481"/>
      <c r="Y41" s="481"/>
      <c r="Z41" s="481"/>
      <c r="AA41" s="481"/>
      <c r="AB41" s="612">
        <f t="shared" ref="AB41:AB43" si="36">ROUND(K41+N41+Q41+T41+W41,2)</f>
        <v>0</v>
      </c>
      <c r="AC41" s="53"/>
      <c r="AD41" s="657" t="str">
        <f t="shared" ref="AD41:AD61" si="37">A17</f>
        <v>-</v>
      </c>
      <c r="AE41" s="656">
        <f t="shared" ref="AE41" si="38">E17*12</f>
        <v>0</v>
      </c>
      <c r="AF41" s="656">
        <f t="shared" si="34"/>
        <v>0</v>
      </c>
      <c r="AG41" s="656">
        <f t="shared" si="34"/>
        <v>0</v>
      </c>
      <c r="AH41" s="656">
        <f t="shared" si="34"/>
        <v>0</v>
      </c>
      <c r="AI41" s="656">
        <f t="shared" si="34"/>
        <v>0</v>
      </c>
      <c r="AJ41" s="656">
        <f t="shared" si="35"/>
        <v>0</v>
      </c>
      <c r="AK41" s="42"/>
    </row>
    <row r="42" spans="1:39" s="4" customFormat="1" ht="15.75" hidden="1" customHeight="1" x14ac:dyDescent="0.2">
      <c r="A42" s="24"/>
      <c r="B42" s="266"/>
      <c r="C42" s="609"/>
      <c r="D42" s="266"/>
      <c r="E42" s="609"/>
      <c r="F42" s="609"/>
      <c r="G42" s="609"/>
      <c r="H42" s="609"/>
      <c r="I42" s="609"/>
      <c r="J42" s="85"/>
      <c r="K42" s="499"/>
      <c r="L42" s="481"/>
      <c r="M42" s="481"/>
      <c r="N42" s="499"/>
      <c r="O42" s="481"/>
      <c r="P42" s="481"/>
      <c r="Q42" s="499"/>
      <c r="R42" s="481"/>
      <c r="S42" s="481"/>
      <c r="T42" s="499"/>
      <c r="U42" s="481"/>
      <c r="V42" s="481"/>
      <c r="W42" s="499"/>
      <c r="X42" s="481"/>
      <c r="Y42" s="481"/>
      <c r="Z42" s="481"/>
      <c r="AA42" s="481"/>
      <c r="AB42" s="612">
        <f t="shared" si="36"/>
        <v>0</v>
      </c>
      <c r="AC42" s="53"/>
      <c r="AD42" s="657" t="str">
        <f t="shared" si="37"/>
        <v>-</v>
      </c>
      <c r="AE42" s="658">
        <f t="shared" ref="AE42:AE54" si="39">E18*12</f>
        <v>0</v>
      </c>
      <c r="AF42" s="658">
        <f t="shared" si="34"/>
        <v>0</v>
      </c>
      <c r="AG42" s="658">
        <f t="shared" si="34"/>
        <v>0</v>
      </c>
      <c r="AH42" s="658">
        <f t="shared" si="34"/>
        <v>0</v>
      </c>
      <c r="AI42" s="658">
        <f t="shared" si="34"/>
        <v>0</v>
      </c>
      <c r="AJ42" s="656">
        <f t="shared" ref="AJ42:AJ48" si="40">SUM(AE42:AI42)</f>
        <v>0</v>
      </c>
      <c r="AK42" s="42"/>
    </row>
    <row r="43" spans="1:39" s="4" customFormat="1" ht="15.75" hidden="1" customHeight="1" x14ac:dyDescent="0.2">
      <c r="A43" s="24"/>
      <c r="B43" s="266"/>
      <c r="C43" s="609"/>
      <c r="D43" s="266"/>
      <c r="E43" s="609"/>
      <c r="F43" s="609"/>
      <c r="G43" s="609"/>
      <c r="H43" s="609"/>
      <c r="I43" s="609"/>
      <c r="J43" s="85"/>
      <c r="K43" s="499"/>
      <c r="L43" s="481"/>
      <c r="M43" s="481"/>
      <c r="N43" s="499"/>
      <c r="O43" s="481"/>
      <c r="P43" s="481"/>
      <c r="Q43" s="499"/>
      <c r="R43" s="481"/>
      <c r="S43" s="481"/>
      <c r="T43" s="499"/>
      <c r="U43" s="481"/>
      <c r="V43" s="481"/>
      <c r="W43" s="499"/>
      <c r="X43" s="481"/>
      <c r="Y43" s="481"/>
      <c r="Z43" s="481"/>
      <c r="AA43" s="481"/>
      <c r="AB43" s="612">
        <f t="shared" si="36"/>
        <v>0</v>
      </c>
      <c r="AC43" s="53"/>
      <c r="AD43" s="657" t="str">
        <f t="shared" si="37"/>
        <v>-</v>
      </c>
      <c r="AE43" s="656">
        <f t="shared" si="39"/>
        <v>0</v>
      </c>
      <c r="AF43" s="656">
        <f t="shared" si="34"/>
        <v>0</v>
      </c>
      <c r="AG43" s="656">
        <f t="shared" si="34"/>
        <v>0</v>
      </c>
      <c r="AH43" s="656">
        <f t="shared" si="34"/>
        <v>0</v>
      </c>
      <c r="AI43" s="656">
        <f t="shared" si="34"/>
        <v>0</v>
      </c>
      <c r="AJ43" s="656">
        <f t="shared" si="40"/>
        <v>0</v>
      </c>
      <c r="AK43" s="42"/>
    </row>
    <row r="44" spans="1:39" ht="15.75" customHeight="1" x14ac:dyDescent="0.2">
      <c r="A44" s="83"/>
      <c r="B44" s="605"/>
      <c r="C44" s="610"/>
      <c r="D44" s="474"/>
      <c r="E44" s="610"/>
      <c r="F44" s="610"/>
      <c r="G44" s="610"/>
      <c r="H44" s="610"/>
      <c r="I44" s="610"/>
      <c r="J44" s="86"/>
      <c r="K44" s="501"/>
      <c r="L44" s="502"/>
      <c r="M44" s="502"/>
      <c r="N44" s="501"/>
      <c r="O44" s="502"/>
      <c r="P44" s="502"/>
      <c r="Q44" s="501"/>
      <c r="R44" s="502"/>
      <c r="S44" s="502"/>
      <c r="T44" s="501"/>
      <c r="U44" s="502"/>
      <c r="V44" s="502"/>
      <c r="W44" s="501"/>
      <c r="X44" s="502"/>
      <c r="Y44" s="502"/>
      <c r="Z44" s="502"/>
      <c r="AA44" s="502"/>
      <c r="AB44" s="613">
        <f>ROUND(K44+N44+Q44+T44+W44,2)</f>
        <v>0</v>
      </c>
      <c r="AD44" s="657" t="str">
        <f t="shared" ref="AD44:AD51" si="41">A17</f>
        <v>-</v>
      </c>
      <c r="AE44" s="658">
        <f t="shared" ref="AE44:AE49" si="42">E17*12</f>
        <v>0</v>
      </c>
      <c r="AF44" s="658">
        <f t="shared" ref="AF44:AI44" si="43">F17*12</f>
        <v>0</v>
      </c>
      <c r="AG44" s="658">
        <f t="shared" si="43"/>
        <v>0</v>
      </c>
      <c r="AH44" s="658">
        <f t="shared" si="43"/>
        <v>0</v>
      </c>
      <c r="AI44" s="658">
        <f t="shared" si="43"/>
        <v>0</v>
      </c>
      <c r="AJ44" s="656">
        <f t="shared" si="40"/>
        <v>0</v>
      </c>
    </row>
    <row r="45" spans="1:39" ht="15.75" x14ac:dyDescent="0.25">
      <c r="A45" s="42"/>
      <c r="B45" s="4"/>
      <c r="C45" s="41"/>
      <c r="E45" s="41"/>
      <c r="F45" s="41"/>
      <c r="G45" s="41"/>
      <c r="H45" s="41"/>
      <c r="I45" s="41"/>
      <c r="J45" s="91"/>
      <c r="K45" s="614"/>
      <c r="L45" s="615"/>
      <c r="M45" s="615"/>
      <c r="N45" s="614"/>
      <c r="O45" s="615"/>
      <c r="P45" s="615"/>
      <c r="Q45" s="614"/>
      <c r="R45" s="615"/>
      <c r="S45" s="615"/>
      <c r="T45" s="614"/>
      <c r="U45" s="615"/>
      <c r="V45" s="615"/>
      <c r="W45" s="614"/>
      <c r="X45" s="615"/>
      <c r="Y45" s="615"/>
      <c r="Z45" s="615"/>
      <c r="AA45" s="615"/>
      <c r="AB45" s="616"/>
      <c r="AD45" s="657" t="str">
        <f t="shared" si="41"/>
        <v>-</v>
      </c>
      <c r="AE45" s="656">
        <f t="shared" si="42"/>
        <v>0</v>
      </c>
      <c r="AF45" s="656">
        <f t="shared" ref="AF45:AI45" si="44">F18*12</f>
        <v>0</v>
      </c>
      <c r="AG45" s="656">
        <f t="shared" si="44"/>
        <v>0</v>
      </c>
      <c r="AH45" s="656">
        <f t="shared" si="44"/>
        <v>0</v>
      </c>
      <c r="AI45" s="656">
        <f t="shared" si="44"/>
        <v>0</v>
      </c>
      <c r="AJ45" s="656">
        <f t="shared" si="40"/>
        <v>0</v>
      </c>
    </row>
    <row r="46" spans="1:39" s="10" customFormat="1" ht="17.25" customHeight="1" x14ac:dyDescent="0.25">
      <c r="A46" s="87" t="s">
        <v>76</v>
      </c>
      <c r="B46" s="88"/>
      <c r="C46" s="89"/>
      <c r="D46" s="88"/>
      <c r="E46" s="89"/>
      <c r="F46" s="89"/>
      <c r="G46" s="89"/>
      <c r="H46" s="89"/>
      <c r="I46" s="89"/>
      <c r="J46" s="90"/>
      <c r="K46" s="505">
        <f>ROUND(K47+K48,2)</f>
        <v>0</v>
      </c>
      <c r="L46" s="506"/>
      <c r="M46" s="506"/>
      <c r="N46" s="505">
        <f>ROUND(N47+N48,2)</f>
        <v>0</v>
      </c>
      <c r="O46" s="506"/>
      <c r="P46" s="506"/>
      <c r="Q46" s="505">
        <f>ROUND(Q47+Q48,2)</f>
        <v>0</v>
      </c>
      <c r="R46" s="506"/>
      <c r="S46" s="506"/>
      <c r="T46" s="505">
        <f>ROUND(T47+T48,2)</f>
        <v>0</v>
      </c>
      <c r="U46" s="506"/>
      <c r="V46" s="506"/>
      <c r="W46" s="505">
        <f>ROUND(W47+W48,2)</f>
        <v>0</v>
      </c>
      <c r="X46" s="506"/>
      <c r="Y46" s="506"/>
      <c r="Z46" s="506"/>
      <c r="AA46" s="506"/>
      <c r="AB46" s="611">
        <f>ROUND(K46+N46+Q46+T46+W46,2)</f>
        <v>0</v>
      </c>
      <c r="AC46" s="47"/>
      <c r="AD46" s="657" t="str">
        <f t="shared" si="41"/>
        <v>-</v>
      </c>
      <c r="AE46" s="658">
        <f t="shared" si="42"/>
        <v>0</v>
      </c>
      <c r="AF46" s="658">
        <f t="shared" ref="AF46:AI46" si="45">F19*12</f>
        <v>0</v>
      </c>
      <c r="AG46" s="658">
        <f t="shared" si="45"/>
        <v>0</v>
      </c>
      <c r="AH46" s="658">
        <f t="shared" si="45"/>
        <v>0</v>
      </c>
      <c r="AI46" s="658">
        <f t="shared" si="45"/>
        <v>0</v>
      </c>
      <c r="AJ46" s="656">
        <f t="shared" si="40"/>
        <v>0</v>
      </c>
      <c r="AK46" s="280"/>
    </row>
    <row r="47" spans="1:39" ht="15.75" x14ac:dyDescent="0.25">
      <c r="A47" s="24" t="s">
        <v>77</v>
      </c>
      <c r="B47" s="266"/>
      <c r="C47" s="606"/>
      <c r="D47" s="606"/>
      <c r="E47" s="606"/>
      <c r="F47" s="606"/>
      <c r="G47" s="606"/>
      <c r="H47" s="606"/>
      <c r="I47" s="606"/>
      <c r="J47" s="91"/>
      <c r="K47" s="499"/>
      <c r="L47" s="507"/>
      <c r="M47" s="507"/>
      <c r="N47" s="499"/>
      <c r="O47" s="481"/>
      <c r="P47" s="481"/>
      <c r="Q47" s="499"/>
      <c r="R47" s="481"/>
      <c r="S47" s="481"/>
      <c r="T47" s="499"/>
      <c r="U47" s="481"/>
      <c r="V47" s="481"/>
      <c r="W47" s="499"/>
      <c r="X47" s="481"/>
      <c r="Y47" s="481"/>
      <c r="Z47" s="481"/>
      <c r="AA47" s="481"/>
      <c r="AB47" s="612">
        <f>ROUND(K47+N47+Q47+T47+W47,2)</f>
        <v>0</v>
      </c>
      <c r="AD47" s="657" t="str">
        <f t="shared" si="41"/>
        <v>-</v>
      </c>
      <c r="AE47" s="656">
        <f t="shared" si="42"/>
        <v>0</v>
      </c>
      <c r="AF47" s="656">
        <f t="shared" ref="AF47:AI47" si="46">F20*12</f>
        <v>0</v>
      </c>
      <c r="AG47" s="656">
        <f t="shared" si="46"/>
        <v>0</v>
      </c>
      <c r="AH47" s="656">
        <f t="shared" si="46"/>
        <v>0</v>
      </c>
      <c r="AI47" s="656">
        <f t="shared" si="46"/>
        <v>0</v>
      </c>
      <c r="AJ47" s="656">
        <f t="shared" si="40"/>
        <v>0</v>
      </c>
    </row>
    <row r="48" spans="1:39" s="55" customFormat="1" ht="17.25" customHeight="1" x14ac:dyDescent="0.25">
      <c r="A48" s="32"/>
      <c r="B48" s="474"/>
      <c r="C48" s="605"/>
      <c r="D48" s="605"/>
      <c r="E48" s="605"/>
      <c r="F48" s="605"/>
      <c r="G48" s="605"/>
      <c r="H48" s="605"/>
      <c r="I48" s="605"/>
      <c r="J48" s="93"/>
      <c r="K48" s="501"/>
      <c r="L48" s="508"/>
      <c r="M48" s="508"/>
      <c r="N48" s="501"/>
      <c r="O48" s="502"/>
      <c r="P48" s="502"/>
      <c r="Q48" s="501"/>
      <c r="R48" s="502"/>
      <c r="S48" s="502"/>
      <c r="T48" s="501"/>
      <c r="U48" s="502"/>
      <c r="V48" s="502"/>
      <c r="W48" s="501"/>
      <c r="X48" s="502"/>
      <c r="Y48" s="502"/>
      <c r="Z48" s="502"/>
      <c r="AA48" s="502"/>
      <c r="AB48" s="613">
        <f>ROUND(K48+N48+Q48+T48+W48,2)</f>
        <v>0</v>
      </c>
      <c r="AC48" s="54"/>
      <c r="AD48" s="657" t="str">
        <f t="shared" si="41"/>
        <v>-</v>
      </c>
      <c r="AE48" s="658">
        <f t="shared" si="42"/>
        <v>0</v>
      </c>
      <c r="AF48" s="658">
        <f t="shared" ref="AF48:AI48" si="47">F21*12</f>
        <v>0</v>
      </c>
      <c r="AG48" s="658">
        <f t="shared" si="47"/>
        <v>0</v>
      </c>
      <c r="AH48" s="658">
        <f t="shared" si="47"/>
        <v>0</v>
      </c>
      <c r="AI48" s="658">
        <f t="shared" si="47"/>
        <v>0</v>
      </c>
      <c r="AJ48" s="656">
        <f t="shared" si="40"/>
        <v>0</v>
      </c>
      <c r="AK48" s="42"/>
    </row>
    <row r="49" spans="1:37" ht="15.75" x14ac:dyDescent="0.25">
      <c r="A49" s="42"/>
      <c r="B49" s="4"/>
      <c r="C49" s="41"/>
      <c r="E49" s="41"/>
      <c r="F49" s="41"/>
      <c r="G49" s="41"/>
      <c r="H49" s="41"/>
      <c r="I49" s="41"/>
      <c r="J49" s="91"/>
      <c r="K49" s="614"/>
      <c r="L49" s="615"/>
      <c r="M49" s="615"/>
      <c r="N49" s="614"/>
      <c r="O49" s="615"/>
      <c r="P49" s="615"/>
      <c r="Q49" s="614"/>
      <c r="R49" s="615"/>
      <c r="S49" s="615"/>
      <c r="T49" s="614"/>
      <c r="U49" s="615"/>
      <c r="V49" s="615"/>
      <c r="W49" s="614"/>
      <c r="X49" s="615"/>
      <c r="Y49" s="615"/>
      <c r="Z49" s="615"/>
      <c r="AA49" s="615"/>
      <c r="AB49" s="616"/>
      <c r="AD49" s="657" t="str">
        <f t="shared" si="41"/>
        <v>-</v>
      </c>
      <c r="AE49" s="656">
        <f t="shared" si="42"/>
        <v>0</v>
      </c>
      <c r="AF49" s="656">
        <f t="shared" ref="AF49:AI50" si="48">F22*12</f>
        <v>0</v>
      </c>
      <c r="AG49" s="656">
        <f t="shared" si="48"/>
        <v>0</v>
      </c>
      <c r="AH49" s="656">
        <f t="shared" si="48"/>
        <v>0</v>
      </c>
      <c r="AI49" s="656">
        <f t="shared" si="48"/>
        <v>0</v>
      </c>
      <c r="AJ49" s="656">
        <f t="shared" ref="AJ49:AJ65" si="49">SUM(AE49:AI49)</f>
        <v>0</v>
      </c>
    </row>
    <row r="50" spans="1:37" s="10" customFormat="1" ht="15.75" x14ac:dyDescent="0.25">
      <c r="A50" s="87" t="s">
        <v>7</v>
      </c>
      <c r="B50" s="88"/>
      <c r="C50" s="96"/>
      <c r="D50" s="88"/>
      <c r="E50" s="96"/>
      <c r="F50" s="96"/>
      <c r="G50" s="96"/>
      <c r="H50" s="96"/>
      <c r="I50" s="96"/>
      <c r="J50" s="90"/>
      <c r="K50" s="505">
        <f>SUM(K51:K55)</f>
        <v>0</v>
      </c>
      <c r="L50" s="506"/>
      <c r="M50" s="506"/>
      <c r="N50" s="505">
        <f>SUM(N51:N55)</f>
        <v>0</v>
      </c>
      <c r="O50" s="506"/>
      <c r="P50" s="506"/>
      <c r="Q50" s="505">
        <f>SUM(Q51:Q55)</f>
        <v>0</v>
      </c>
      <c r="R50" s="506"/>
      <c r="S50" s="506"/>
      <c r="T50" s="505">
        <f>SUM(T51:T55)</f>
        <v>0</v>
      </c>
      <c r="U50" s="506"/>
      <c r="V50" s="506"/>
      <c r="W50" s="505">
        <f>SUM(W51:W55)</f>
        <v>0</v>
      </c>
      <c r="X50" s="506"/>
      <c r="Y50" s="506"/>
      <c r="Z50" s="506"/>
      <c r="AA50" s="506"/>
      <c r="AB50" s="611">
        <f t="shared" ref="AB50:AB55" si="50">ROUND(K50+N50+Q50+T50+W50,2)</f>
        <v>0</v>
      </c>
      <c r="AC50" s="47"/>
      <c r="AD50" s="657" t="str">
        <f t="shared" si="41"/>
        <v>-</v>
      </c>
      <c r="AE50" s="658">
        <f t="shared" ref="AE50" si="51">E23*12</f>
        <v>0</v>
      </c>
      <c r="AF50" s="658">
        <f t="shared" si="48"/>
        <v>0</v>
      </c>
      <c r="AG50" s="658">
        <f t="shared" si="48"/>
        <v>0</v>
      </c>
      <c r="AH50" s="658">
        <f t="shared" si="48"/>
        <v>0</v>
      </c>
      <c r="AI50" s="658">
        <f t="shared" si="48"/>
        <v>0</v>
      </c>
      <c r="AJ50" s="656">
        <f t="shared" si="49"/>
        <v>0</v>
      </c>
      <c r="AK50" s="280"/>
    </row>
    <row r="51" spans="1:37" ht="15.75" x14ac:dyDescent="0.25">
      <c r="A51" s="24"/>
      <c r="B51" s="266"/>
      <c r="C51" s="606"/>
      <c r="D51" s="606"/>
      <c r="E51" s="606"/>
      <c r="F51" s="606"/>
      <c r="G51" s="606"/>
      <c r="H51" s="606"/>
      <c r="I51" s="606"/>
      <c r="J51" s="91"/>
      <c r="K51" s="499"/>
      <c r="L51" s="507"/>
      <c r="M51" s="507"/>
      <c r="N51" s="499"/>
      <c r="O51" s="481"/>
      <c r="P51" s="481"/>
      <c r="Q51" s="499"/>
      <c r="R51" s="481"/>
      <c r="S51" s="481"/>
      <c r="T51" s="499"/>
      <c r="U51" s="481"/>
      <c r="V51" s="481"/>
      <c r="W51" s="499"/>
      <c r="X51" s="481"/>
      <c r="Y51" s="481"/>
      <c r="Z51" s="481"/>
      <c r="AA51" s="481"/>
      <c r="AB51" s="612">
        <f t="shared" si="50"/>
        <v>0</v>
      </c>
      <c r="AD51" s="657" t="str">
        <f t="shared" si="41"/>
        <v>-</v>
      </c>
      <c r="AE51" s="656">
        <f>E24*12</f>
        <v>0</v>
      </c>
      <c r="AF51" s="656">
        <f t="shared" ref="AF51:AI51" si="52">F24*12</f>
        <v>0</v>
      </c>
      <c r="AG51" s="656">
        <f t="shared" si="52"/>
        <v>0</v>
      </c>
      <c r="AH51" s="656">
        <f t="shared" si="52"/>
        <v>0</v>
      </c>
      <c r="AI51" s="656">
        <f t="shared" si="52"/>
        <v>0</v>
      </c>
      <c r="AJ51" s="656">
        <f t="shared" si="49"/>
        <v>0</v>
      </c>
    </row>
    <row r="52" spans="1:37" s="4" customFormat="1" ht="15.75" hidden="1" x14ac:dyDescent="0.25">
      <c r="A52" s="24"/>
      <c r="B52" s="266"/>
      <c r="C52" s="606"/>
      <c r="D52" s="606"/>
      <c r="E52" s="606"/>
      <c r="F52" s="606"/>
      <c r="G52" s="606"/>
      <c r="H52" s="606"/>
      <c r="I52" s="606"/>
      <c r="J52" s="91"/>
      <c r="K52" s="499"/>
      <c r="L52" s="507"/>
      <c r="M52" s="507"/>
      <c r="N52" s="499"/>
      <c r="O52" s="481"/>
      <c r="P52" s="481"/>
      <c r="Q52" s="499"/>
      <c r="R52" s="481"/>
      <c r="S52" s="481"/>
      <c r="T52" s="499"/>
      <c r="U52" s="481"/>
      <c r="V52" s="481"/>
      <c r="W52" s="499"/>
      <c r="X52" s="481"/>
      <c r="Y52" s="481"/>
      <c r="Z52" s="481"/>
      <c r="AA52" s="481"/>
      <c r="AB52" s="612">
        <f t="shared" si="50"/>
        <v>0</v>
      </c>
      <c r="AD52" s="657" t="str">
        <f t="shared" si="37"/>
        <v>-</v>
      </c>
      <c r="AE52" s="658">
        <f t="shared" ref="AE52" si="53">E28*12</f>
        <v>0</v>
      </c>
      <c r="AF52" s="658">
        <f t="shared" ref="AF52:AF54" si="54">F28*12</f>
        <v>0</v>
      </c>
      <c r="AG52" s="658">
        <f t="shared" ref="AG52:AG54" si="55">G28*12</f>
        <v>0</v>
      </c>
      <c r="AH52" s="658">
        <f t="shared" ref="AH52:AH54" si="56">H28*12</f>
        <v>0</v>
      </c>
      <c r="AI52" s="658">
        <f t="shared" ref="AI52:AI54" si="57">I28*12</f>
        <v>0</v>
      </c>
      <c r="AJ52" s="656">
        <f t="shared" si="49"/>
        <v>0</v>
      </c>
      <c r="AK52" s="42"/>
    </row>
    <row r="53" spans="1:37" s="4" customFormat="1" ht="15.75" hidden="1" x14ac:dyDescent="0.25">
      <c r="A53" s="24"/>
      <c r="B53" s="266"/>
      <c r="C53" s="606"/>
      <c r="D53" s="606"/>
      <c r="E53" s="606"/>
      <c r="F53" s="606"/>
      <c r="G53" s="606"/>
      <c r="H53" s="606"/>
      <c r="I53" s="606"/>
      <c r="J53" s="91"/>
      <c r="K53" s="499"/>
      <c r="L53" s="507"/>
      <c r="M53" s="507"/>
      <c r="N53" s="499"/>
      <c r="O53" s="481"/>
      <c r="P53" s="481"/>
      <c r="Q53" s="499"/>
      <c r="R53" s="481"/>
      <c r="S53" s="481"/>
      <c r="T53" s="499"/>
      <c r="U53" s="481"/>
      <c r="V53" s="481"/>
      <c r="W53" s="499"/>
      <c r="X53" s="481"/>
      <c r="Y53" s="481"/>
      <c r="Z53" s="481"/>
      <c r="AA53" s="481"/>
      <c r="AB53" s="612">
        <f t="shared" si="50"/>
        <v>0</v>
      </c>
      <c r="AD53" s="657" t="str">
        <f t="shared" ref="AD53:AD54" si="58">A26</f>
        <v>-</v>
      </c>
      <c r="AE53" s="656">
        <f t="shared" ref="AE53" si="59">E29*12</f>
        <v>0</v>
      </c>
      <c r="AF53" s="656">
        <f t="shared" si="54"/>
        <v>0</v>
      </c>
      <c r="AG53" s="656">
        <f t="shared" si="55"/>
        <v>0</v>
      </c>
      <c r="AH53" s="656">
        <f t="shared" si="56"/>
        <v>0</v>
      </c>
      <c r="AI53" s="656">
        <f t="shared" si="57"/>
        <v>0</v>
      </c>
      <c r="AJ53" s="656">
        <f t="shared" si="49"/>
        <v>0</v>
      </c>
      <c r="AK53" s="42"/>
    </row>
    <row r="54" spans="1:37" s="4" customFormat="1" ht="15.75" hidden="1" x14ac:dyDescent="0.25">
      <c r="A54" s="24"/>
      <c r="B54" s="266"/>
      <c r="C54" s="606"/>
      <c r="D54" s="606"/>
      <c r="E54" s="606"/>
      <c r="F54" s="606"/>
      <c r="G54" s="606"/>
      <c r="H54" s="606"/>
      <c r="I54" s="606"/>
      <c r="J54" s="91"/>
      <c r="K54" s="499"/>
      <c r="L54" s="507"/>
      <c r="M54" s="507"/>
      <c r="N54" s="499"/>
      <c r="O54" s="481"/>
      <c r="P54" s="481"/>
      <c r="Q54" s="499"/>
      <c r="R54" s="481"/>
      <c r="S54" s="481"/>
      <c r="T54" s="499"/>
      <c r="U54" s="481"/>
      <c r="V54" s="481"/>
      <c r="W54" s="499"/>
      <c r="X54" s="481"/>
      <c r="Y54" s="481"/>
      <c r="Z54" s="481"/>
      <c r="AA54" s="481"/>
      <c r="AB54" s="612">
        <f t="shared" si="50"/>
        <v>0</v>
      </c>
      <c r="AD54" s="657" t="str">
        <f t="shared" si="58"/>
        <v>-</v>
      </c>
      <c r="AE54" s="658">
        <f t="shared" si="39"/>
        <v>0</v>
      </c>
      <c r="AF54" s="658">
        <f t="shared" si="54"/>
        <v>0</v>
      </c>
      <c r="AG54" s="658">
        <f t="shared" si="55"/>
        <v>0</v>
      </c>
      <c r="AH54" s="658">
        <f t="shared" si="56"/>
        <v>0</v>
      </c>
      <c r="AI54" s="658">
        <f t="shared" si="57"/>
        <v>0</v>
      </c>
      <c r="AJ54" s="656">
        <f t="shared" si="49"/>
        <v>0</v>
      </c>
      <c r="AK54" s="42"/>
    </row>
    <row r="55" spans="1:37" s="4" customFormat="1" ht="15.75" x14ac:dyDescent="0.25">
      <c r="A55" s="32"/>
      <c r="B55" s="474"/>
      <c r="C55" s="605"/>
      <c r="D55" s="605"/>
      <c r="E55" s="605"/>
      <c r="F55" s="605"/>
      <c r="G55" s="605"/>
      <c r="H55" s="605"/>
      <c r="I55" s="605"/>
      <c r="J55" s="93"/>
      <c r="K55" s="501"/>
      <c r="L55" s="508"/>
      <c r="M55" s="508"/>
      <c r="N55" s="501"/>
      <c r="O55" s="502"/>
      <c r="P55" s="502"/>
      <c r="Q55" s="501"/>
      <c r="R55" s="502"/>
      <c r="S55" s="502"/>
      <c r="T55" s="501"/>
      <c r="U55" s="502"/>
      <c r="V55" s="502"/>
      <c r="W55" s="501"/>
      <c r="X55" s="502"/>
      <c r="Y55" s="502"/>
      <c r="Z55" s="502"/>
      <c r="AA55" s="502"/>
      <c r="AB55" s="613">
        <f t="shared" si="50"/>
        <v>0</v>
      </c>
      <c r="AD55" s="657" t="str">
        <f>A25</f>
        <v>-</v>
      </c>
      <c r="AE55" s="656">
        <f>E25*12</f>
        <v>0</v>
      </c>
      <c r="AF55" s="656">
        <f t="shared" ref="AF55:AI55" si="60">F25*12</f>
        <v>0</v>
      </c>
      <c r="AG55" s="656">
        <f t="shared" si="60"/>
        <v>0</v>
      </c>
      <c r="AH55" s="656">
        <f t="shared" si="60"/>
        <v>0</v>
      </c>
      <c r="AI55" s="656">
        <f t="shared" si="60"/>
        <v>0</v>
      </c>
      <c r="AJ55" s="656">
        <f t="shared" si="49"/>
        <v>0</v>
      </c>
      <c r="AK55" s="42"/>
    </row>
    <row r="56" spans="1:37" s="4" customFormat="1" ht="15.75" x14ac:dyDescent="0.25">
      <c r="A56" s="42"/>
      <c r="B56" s="57"/>
      <c r="C56" s="58"/>
      <c r="D56" s="57"/>
      <c r="E56" s="58"/>
      <c r="F56" s="58"/>
      <c r="G56" s="58"/>
      <c r="H56" s="58"/>
      <c r="I56" s="58"/>
      <c r="J56" s="617"/>
      <c r="K56" s="618"/>
      <c r="L56" s="618"/>
      <c r="M56" s="618"/>
      <c r="N56" s="618"/>
      <c r="O56" s="616"/>
      <c r="P56" s="616"/>
      <c r="Q56" s="618"/>
      <c r="R56" s="616"/>
      <c r="S56" s="616"/>
      <c r="T56" s="618"/>
      <c r="U56" s="616"/>
      <c r="V56" s="616"/>
      <c r="W56" s="618"/>
      <c r="X56" s="616"/>
      <c r="Y56" s="481"/>
      <c r="Z56" s="481"/>
      <c r="AA56" s="481"/>
      <c r="AB56" s="481"/>
      <c r="AD56" s="657" t="str">
        <f>A26</f>
        <v>-</v>
      </c>
      <c r="AE56" s="658">
        <f>E26*12</f>
        <v>0</v>
      </c>
      <c r="AF56" s="658">
        <f t="shared" ref="AF56:AI56" si="61">F26*12</f>
        <v>0</v>
      </c>
      <c r="AG56" s="658">
        <f t="shared" si="61"/>
        <v>0</v>
      </c>
      <c r="AH56" s="658">
        <f t="shared" si="61"/>
        <v>0</v>
      </c>
      <c r="AI56" s="658">
        <f t="shared" si="61"/>
        <v>0</v>
      </c>
      <c r="AJ56" s="656">
        <f t="shared" si="49"/>
        <v>0</v>
      </c>
      <c r="AK56" s="42"/>
    </row>
    <row r="57" spans="1:37" ht="15.75" x14ac:dyDescent="0.25">
      <c r="A57" s="51" t="s">
        <v>8</v>
      </c>
      <c r="B57" s="39"/>
      <c r="C57" s="56"/>
      <c r="D57" s="60"/>
      <c r="E57" s="56"/>
      <c r="F57" s="56"/>
      <c r="G57" s="56"/>
      <c r="H57" s="56"/>
      <c r="I57" s="56"/>
      <c r="J57" s="90"/>
      <c r="K57" s="505">
        <f>SUM(K58:K63)</f>
        <v>0</v>
      </c>
      <c r="L57" s="506"/>
      <c r="M57" s="506"/>
      <c r="N57" s="505">
        <f>SUM(N58:N63)</f>
        <v>0</v>
      </c>
      <c r="O57" s="506"/>
      <c r="P57" s="506"/>
      <c r="Q57" s="505">
        <f>SUM(Q58:Q63)</f>
        <v>0</v>
      </c>
      <c r="R57" s="506"/>
      <c r="S57" s="506"/>
      <c r="T57" s="505">
        <f>SUM(T58:T63)</f>
        <v>0</v>
      </c>
      <c r="U57" s="506"/>
      <c r="V57" s="506"/>
      <c r="W57" s="505">
        <f>SUM(W58:W63)</f>
        <v>0</v>
      </c>
      <c r="X57" s="506"/>
      <c r="Y57" s="506"/>
      <c r="Z57" s="506"/>
      <c r="AA57" s="506"/>
      <c r="AB57" s="611">
        <f>ROUND(K57+N57+Q57+T57+W57,2)</f>
        <v>0</v>
      </c>
      <c r="AD57" s="657" t="str">
        <f>A27</f>
        <v>-</v>
      </c>
      <c r="AE57" s="656">
        <f>E27*12</f>
        <v>0</v>
      </c>
      <c r="AF57" s="656">
        <f t="shared" ref="AF57:AI57" si="62">F27*12</f>
        <v>0</v>
      </c>
      <c r="AG57" s="656">
        <f t="shared" si="62"/>
        <v>0</v>
      </c>
      <c r="AH57" s="656">
        <f t="shared" si="62"/>
        <v>0</v>
      </c>
      <c r="AI57" s="656">
        <f t="shared" si="62"/>
        <v>0</v>
      </c>
      <c r="AJ57" s="656">
        <f t="shared" si="49"/>
        <v>0</v>
      </c>
    </row>
    <row r="58" spans="1:37" s="4" customFormat="1" ht="15.75" x14ac:dyDescent="0.25">
      <c r="A58" s="24"/>
      <c r="B58" s="266"/>
      <c r="C58" s="606"/>
      <c r="D58" s="606"/>
      <c r="E58" s="606"/>
      <c r="F58" s="606"/>
      <c r="G58" s="606"/>
      <c r="H58" s="606"/>
      <c r="I58" s="606"/>
      <c r="J58" s="91"/>
      <c r="K58" s="499"/>
      <c r="L58" s="481"/>
      <c r="M58" s="481"/>
      <c r="N58" s="499"/>
      <c r="O58" s="481"/>
      <c r="P58" s="481"/>
      <c r="Q58" s="499"/>
      <c r="R58" s="481"/>
      <c r="S58" s="481"/>
      <c r="T58" s="499"/>
      <c r="U58" s="481"/>
      <c r="V58" s="481"/>
      <c r="W58" s="499"/>
      <c r="X58" s="481"/>
      <c r="Y58" s="481"/>
      <c r="Z58" s="481"/>
      <c r="AA58" s="481"/>
      <c r="AB58" s="612">
        <f>ROUND(K58+N58+Q58+T58+W58,2)</f>
        <v>0</v>
      </c>
      <c r="AC58" s="53"/>
      <c r="AD58" s="657" t="str">
        <f>A28</f>
        <v>-</v>
      </c>
      <c r="AE58" s="658">
        <f>E28*12</f>
        <v>0</v>
      </c>
      <c r="AF58" s="658">
        <f t="shared" ref="AF58:AI58" si="63">F28*12</f>
        <v>0</v>
      </c>
      <c r="AG58" s="658">
        <f t="shared" si="63"/>
        <v>0</v>
      </c>
      <c r="AH58" s="658">
        <f t="shared" si="63"/>
        <v>0</v>
      </c>
      <c r="AI58" s="658">
        <f t="shared" si="63"/>
        <v>0</v>
      </c>
      <c r="AJ58" s="656">
        <f t="shared" si="49"/>
        <v>0</v>
      </c>
      <c r="AK58" s="42"/>
    </row>
    <row r="59" spans="1:37" s="4" customFormat="1" ht="15.75" hidden="1" x14ac:dyDescent="0.25">
      <c r="A59" s="24"/>
      <c r="B59" s="266"/>
      <c r="C59" s="606"/>
      <c r="D59" s="606"/>
      <c r="E59" s="606"/>
      <c r="F59" s="606"/>
      <c r="G59" s="606"/>
      <c r="H59" s="606"/>
      <c r="I59" s="606"/>
      <c r="J59" s="91"/>
      <c r="K59" s="499"/>
      <c r="L59" s="481"/>
      <c r="M59" s="481"/>
      <c r="N59" s="499"/>
      <c r="O59" s="481"/>
      <c r="P59" s="481"/>
      <c r="Q59" s="499"/>
      <c r="R59" s="481"/>
      <c r="S59" s="481"/>
      <c r="T59" s="499"/>
      <c r="U59" s="481"/>
      <c r="V59" s="481"/>
      <c r="W59" s="499"/>
      <c r="X59" s="481"/>
      <c r="Y59" s="481"/>
      <c r="Z59" s="481"/>
      <c r="AA59" s="481"/>
      <c r="AB59" s="612">
        <f t="shared" ref="AB59:AB61" si="64">ROUND(K59+N59+Q59+T59+W59,2)</f>
        <v>0</v>
      </c>
      <c r="AC59" s="53"/>
      <c r="AD59" s="657" t="str">
        <f t="shared" si="37"/>
        <v xml:space="preserve">   FY = Fed FT,</v>
      </c>
      <c r="AE59" s="656">
        <f t="shared" ref="AE59:AE62" si="65">E35*12</f>
        <v>1.08</v>
      </c>
      <c r="AF59" s="656">
        <f t="shared" ref="AF59:AF62" si="66">F35*12</f>
        <v>1.08</v>
      </c>
      <c r="AG59" s="656">
        <f t="shared" ref="AG59:AG62" si="67">G35*12</f>
        <v>1.08</v>
      </c>
      <c r="AH59" s="656">
        <f t="shared" ref="AH59:AH62" si="68">H35*12</f>
        <v>1.08</v>
      </c>
      <c r="AI59" s="656">
        <f t="shared" ref="AI59:AI62" si="69">I35*12</f>
        <v>1.08</v>
      </c>
      <c r="AJ59" s="656">
        <f t="shared" si="49"/>
        <v>5.4</v>
      </c>
      <c r="AK59" s="42"/>
    </row>
    <row r="60" spans="1:37" s="4" customFormat="1" ht="15.75" hidden="1" x14ac:dyDescent="0.25">
      <c r="A60" s="24"/>
      <c r="B60" s="266"/>
      <c r="C60" s="606"/>
      <c r="D60" s="606"/>
      <c r="E60" s="606"/>
      <c r="F60" s="606"/>
      <c r="G60" s="606"/>
      <c r="H60" s="606"/>
      <c r="I60" s="606"/>
      <c r="J60" s="91"/>
      <c r="K60" s="499"/>
      <c r="L60" s="481"/>
      <c r="M60" s="481"/>
      <c r="N60" s="499"/>
      <c r="O60" s="481"/>
      <c r="P60" s="481"/>
      <c r="Q60" s="499"/>
      <c r="R60" s="481"/>
      <c r="S60" s="481"/>
      <c r="T60" s="499"/>
      <c r="U60" s="481"/>
      <c r="V60" s="481"/>
      <c r="W60" s="499"/>
      <c r="X60" s="481"/>
      <c r="Y60" s="481"/>
      <c r="Z60" s="481"/>
      <c r="AA60" s="481"/>
      <c r="AB60" s="612">
        <f t="shared" si="64"/>
        <v>0</v>
      </c>
      <c r="AC60" s="53"/>
      <c r="AD60" s="657" t="str">
        <f t="shared" si="37"/>
        <v xml:space="preserve">   FN = Non Fed funding source (Fed FT+DT) </v>
      </c>
      <c r="AE60" s="656">
        <f t="shared" si="65"/>
        <v>0</v>
      </c>
      <c r="AF60" s="656">
        <f t="shared" si="66"/>
        <v>0</v>
      </c>
      <c r="AG60" s="656">
        <f t="shared" si="67"/>
        <v>0</v>
      </c>
      <c r="AH60" s="656">
        <f t="shared" si="68"/>
        <v>0</v>
      </c>
      <c r="AI60" s="656">
        <f t="shared" si="69"/>
        <v>0</v>
      </c>
      <c r="AJ60" s="656">
        <f t="shared" si="49"/>
        <v>0</v>
      </c>
      <c r="AK60" s="42"/>
    </row>
    <row r="61" spans="1:37" s="4" customFormat="1" ht="15.75" hidden="1" x14ac:dyDescent="0.25">
      <c r="A61" s="24"/>
      <c r="B61" s="266"/>
      <c r="C61" s="606"/>
      <c r="D61" s="606"/>
      <c r="E61" s="606"/>
      <c r="F61" s="606"/>
      <c r="G61" s="606"/>
      <c r="H61" s="606"/>
      <c r="I61" s="606"/>
      <c r="J61" s="91"/>
      <c r="K61" s="499"/>
      <c r="L61" s="481"/>
      <c r="M61" s="481"/>
      <c r="N61" s="499"/>
      <c r="O61" s="481"/>
      <c r="P61" s="481"/>
      <c r="Q61" s="499"/>
      <c r="R61" s="481"/>
      <c r="S61" s="481"/>
      <c r="T61" s="499"/>
      <c r="U61" s="481"/>
      <c r="V61" s="481"/>
      <c r="W61" s="499"/>
      <c r="X61" s="481"/>
      <c r="Y61" s="481"/>
      <c r="Z61" s="481"/>
      <c r="AA61" s="481"/>
      <c r="AB61" s="612">
        <f t="shared" si="64"/>
        <v>0</v>
      </c>
      <c r="AC61" s="53"/>
      <c r="AD61" s="657" t="str">
        <f t="shared" si="37"/>
        <v xml:space="preserve">   No EB's only applies to Work-study &amp; US Citizen/Resident Postdocs</v>
      </c>
      <c r="AE61" s="658">
        <f t="shared" si="65"/>
        <v>0</v>
      </c>
      <c r="AF61" s="658">
        <f t="shared" si="66"/>
        <v>0</v>
      </c>
      <c r="AG61" s="658">
        <f t="shared" si="67"/>
        <v>0</v>
      </c>
      <c r="AH61" s="658">
        <f t="shared" si="68"/>
        <v>0</v>
      </c>
      <c r="AI61" s="658">
        <f t="shared" si="69"/>
        <v>0</v>
      </c>
      <c r="AJ61" s="656">
        <f t="shared" si="49"/>
        <v>0</v>
      </c>
      <c r="AK61" s="42"/>
    </row>
    <row r="62" spans="1:37" s="4" customFormat="1" ht="15.75" hidden="1" x14ac:dyDescent="0.25">
      <c r="A62" s="24"/>
      <c r="B62" s="266"/>
      <c r="C62" s="606"/>
      <c r="D62" s="606"/>
      <c r="E62" s="606"/>
      <c r="F62" s="606"/>
      <c r="G62" s="606"/>
      <c r="H62" s="606"/>
      <c r="I62" s="606"/>
      <c r="J62" s="91"/>
      <c r="K62" s="499"/>
      <c r="L62" s="481"/>
      <c r="M62" s="481"/>
      <c r="N62" s="499"/>
      <c r="O62" s="481"/>
      <c r="P62" s="481"/>
      <c r="Q62" s="499"/>
      <c r="R62" s="481"/>
      <c r="S62" s="481"/>
      <c r="T62" s="499"/>
      <c r="U62" s="481"/>
      <c r="V62" s="481"/>
      <c r="W62" s="499"/>
      <c r="X62" s="481"/>
      <c r="Y62" s="481"/>
      <c r="Z62" s="481"/>
      <c r="AA62" s="481"/>
      <c r="AB62" s="612">
        <f>ROUND(K62+N62+Q62+T62+W62,2)</f>
        <v>0</v>
      </c>
      <c r="AC62" s="53"/>
      <c r="AD62" s="657" t="str">
        <f t="shared" ref="AD62" si="70">A35</f>
        <v xml:space="preserve">   FY = Fed FT,</v>
      </c>
      <c r="AE62" s="656">
        <f t="shared" si="65"/>
        <v>0</v>
      </c>
      <c r="AF62" s="656">
        <f t="shared" si="66"/>
        <v>0</v>
      </c>
      <c r="AG62" s="656">
        <f t="shared" si="67"/>
        <v>0</v>
      </c>
      <c r="AH62" s="656">
        <f t="shared" si="68"/>
        <v>0</v>
      </c>
      <c r="AI62" s="656">
        <f t="shared" si="69"/>
        <v>0</v>
      </c>
      <c r="AJ62" s="656">
        <f t="shared" si="49"/>
        <v>0</v>
      </c>
      <c r="AK62" s="42"/>
    </row>
    <row r="63" spans="1:37" s="10" customFormat="1" ht="15.75" x14ac:dyDescent="0.25">
      <c r="A63" s="98"/>
      <c r="B63" s="607"/>
      <c r="C63" s="605"/>
      <c r="D63" s="608"/>
      <c r="E63" s="605"/>
      <c r="F63" s="605"/>
      <c r="G63" s="605"/>
      <c r="H63" s="605"/>
      <c r="I63" s="605"/>
      <c r="J63" s="93"/>
      <c r="K63" s="501"/>
      <c r="L63" s="502"/>
      <c r="M63" s="502"/>
      <c r="N63" s="501"/>
      <c r="O63" s="502"/>
      <c r="P63" s="502"/>
      <c r="Q63" s="501"/>
      <c r="R63" s="502"/>
      <c r="S63" s="502"/>
      <c r="T63" s="501"/>
      <c r="U63" s="502"/>
      <c r="V63" s="502"/>
      <c r="W63" s="501"/>
      <c r="X63" s="502"/>
      <c r="Y63" s="502"/>
      <c r="Z63" s="502"/>
      <c r="AA63" s="502"/>
      <c r="AB63" s="613">
        <f>ROUND(K63+N63+Q63+T63+W63,2)</f>
        <v>0</v>
      </c>
      <c r="AC63" s="47"/>
      <c r="AD63" s="657" t="str">
        <f>A29</f>
        <v>-</v>
      </c>
      <c r="AE63" s="658">
        <f>E29*12</f>
        <v>0</v>
      </c>
      <c r="AF63" s="658">
        <f t="shared" ref="AF63:AI63" si="71">F29*12</f>
        <v>0</v>
      </c>
      <c r="AG63" s="658">
        <f t="shared" si="71"/>
        <v>0</v>
      </c>
      <c r="AH63" s="658">
        <f t="shared" si="71"/>
        <v>0</v>
      </c>
      <c r="AI63" s="658">
        <f t="shared" si="71"/>
        <v>0</v>
      </c>
      <c r="AJ63" s="656">
        <f t="shared" si="49"/>
        <v>0</v>
      </c>
      <c r="AK63" s="280"/>
    </row>
    <row r="64" spans="1:37" s="61" customFormat="1" ht="15.75" x14ac:dyDescent="0.25">
      <c r="A64" s="442"/>
      <c r="D64" s="50"/>
      <c r="J64" s="138"/>
      <c r="K64" s="619"/>
      <c r="L64" s="620"/>
      <c r="M64" s="620"/>
      <c r="N64" s="619"/>
      <c r="O64" s="620"/>
      <c r="P64" s="620"/>
      <c r="Q64" s="619"/>
      <c r="R64" s="620"/>
      <c r="S64" s="620"/>
      <c r="T64" s="619"/>
      <c r="U64" s="620"/>
      <c r="V64" s="620"/>
      <c r="W64" s="619"/>
      <c r="X64" s="620"/>
      <c r="Y64" s="620"/>
      <c r="Z64" s="620"/>
      <c r="AA64" s="620"/>
      <c r="AB64" s="621"/>
      <c r="AC64" s="62"/>
      <c r="AD64" s="657" t="str">
        <f t="shared" ref="AD64:AD67" si="72">A30</f>
        <v>-</v>
      </c>
      <c r="AE64" s="656">
        <f>E29*12</f>
        <v>0</v>
      </c>
      <c r="AF64" s="656">
        <f t="shared" ref="AF64:AI64" si="73">F29*12</f>
        <v>0</v>
      </c>
      <c r="AG64" s="656">
        <f t="shared" si="73"/>
        <v>0</v>
      </c>
      <c r="AH64" s="656">
        <f t="shared" si="73"/>
        <v>0</v>
      </c>
      <c r="AI64" s="656">
        <f t="shared" si="73"/>
        <v>0</v>
      </c>
      <c r="AJ64" s="656">
        <f t="shared" si="49"/>
        <v>0</v>
      </c>
      <c r="AK64" s="48"/>
    </row>
    <row r="65" spans="1:42" s="10" customFormat="1" ht="15.75" x14ac:dyDescent="0.25">
      <c r="A65" s="51" t="s">
        <v>9</v>
      </c>
      <c r="B65" s="39"/>
      <c r="C65" s="56"/>
      <c r="D65" s="39"/>
      <c r="E65" s="56"/>
      <c r="F65" s="56"/>
      <c r="G65" s="56"/>
      <c r="H65" s="56"/>
      <c r="I65" s="56"/>
      <c r="J65" s="90"/>
      <c r="K65" s="505">
        <f>SUM(K66:K76)</f>
        <v>0</v>
      </c>
      <c r="L65" s="506"/>
      <c r="M65" s="506"/>
      <c r="N65" s="505">
        <f>SUM(N66:N76)</f>
        <v>0</v>
      </c>
      <c r="O65" s="506"/>
      <c r="P65" s="506"/>
      <c r="Q65" s="505">
        <f>SUM(Q66:Q76)</f>
        <v>0</v>
      </c>
      <c r="R65" s="506"/>
      <c r="S65" s="506"/>
      <c r="T65" s="505">
        <f>SUM(T66:T76)</f>
        <v>0</v>
      </c>
      <c r="U65" s="506"/>
      <c r="V65" s="506"/>
      <c r="W65" s="505">
        <f>SUM(W66:W76)</f>
        <v>0</v>
      </c>
      <c r="X65" s="506"/>
      <c r="Y65" s="506"/>
      <c r="Z65" s="506"/>
      <c r="AA65" s="506"/>
      <c r="AB65" s="611">
        <f t="shared" ref="AB65:AB76" si="74">ROUND(K65+N65+Q65+T65+W65,2)</f>
        <v>0</v>
      </c>
      <c r="AC65" s="47"/>
      <c r="AD65" s="657" t="str">
        <f t="shared" si="72"/>
        <v>-</v>
      </c>
      <c r="AE65" s="658">
        <f>E30*12</f>
        <v>0</v>
      </c>
      <c r="AF65" s="658">
        <f t="shared" ref="AF65:AI65" si="75">F30*12</f>
        <v>0</v>
      </c>
      <c r="AG65" s="658">
        <f t="shared" si="75"/>
        <v>0</v>
      </c>
      <c r="AH65" s="658">
        <f t="shared" si="75"/>
        <v>0</v>
      </c>
      <c r="AI65" s="658">
        <f t="shared" si="75"/>
        <v>0</v>
      </c>
      <c r="AJ65" s="656">
        <f t="shared" si="49"/>
        <v>0</v>
      </c>
      <c r="AK65" s="280"/>
    </row>
    <row r="66" spans="1:42" ht="14.25" hidden="1" customHeight="1" x14ac:dyDescent="0.2">
      <c r="A66" s="644" t="s">
        <v>141</v>
      </c>
      <c r="B66" s="85" t="s">
        <v>140</v>
      </c>
      <c r="C66" s="85"/>
      <c r="D66" s="441"/>
      <c r="E66" s="643">
        <f t="shared" ref="E66:I66" si="76">E29</f>
        <v>0</v>
      </c>
      <c r="F66" s="643">
        <f t="shared" si="76"/>
        <v>0</v>
      </c>
      <c r="G66" s="643">
        <f t="shared" si="76"/>
        <v>0</v>
      </c>
      <c r="H66" s="643">
        <f t="shared" si="76"/>
        <v>0</v>
      </c>
      <c r="I66" s="643">
        <f t="shared" si="76"/>
        <v>0</v>
      </c>
      <c r="J66" s="481">
        <v>5000</v>
      </c>
      <c r="K66" s="507">
        <f>SUM(E66*J66)</f>
        <v>0</v>
      </c>
      <c r="L66" s="510"/>
      <c r="M66" s="510"/>
      <c r="N66" s="507">
        <f>SUM(J66*F66)</f>
        <v>0</v>
      </c>
      <c r="O66" s="510"/>
      <c r="P66" s="510"/>
      <c r="Q66" s="507">
        <f>SUM(J66*G66)</f>
        <v>0</v>
      </c>
      <c r="R66" s="510"/>
      <c r="S66" s="510"/>
      <c r="T66" s="507">
        <f>SUM(J66*H66)</f>
        <v>0</v>
      </c>
      <c r="U66" s="510"/>
      <c r="V66" s="510"/>
      <c r="W66" s="507">
        <f>SUM(J66*I66)</f>
        <v>0</v>
      </c>
      <c r="X66" s="510"/>
      <c r="Y66" s="510"/>
      <c r="Z66" s="510"/>
      <c r="AA66" s="510"/>
      <c r="AB66" s="612">
        <f t="shared" si="74"/>
        <v>0</v>
      </c>
      <c r="AC66" s="8"/>
      <c r="AD66" s="4">
        <f t="shared" si="72"/>
        <v>0</v>
      </c>
      <c r="AE66"/>
      <c r="AF66"/>
      <c r="AG66" s="651"/>
      <c r="AH66" s="651"/>
      <c r="AI66" s="651"/>
      <c r="AJ66" s="651"/>
    </row>
    <row r="67" spans="1:42" ht="15" hidden="1" x14ac:dyDescent="0.2">
      <c r="A67" s="644" t="s">
        <v>142</v>
      </c>
      <c r="B67" s="85" t="s">
        <v>140</v>
      </c>
      <c r="C67" s="441"/>
      <c r="D67" s="441"/>
      <c r="E67" s="642">
        <f t="shared" ref="E67:I67" si="77">E30</f>
        <v>0</v>
      </c>
      <c r="F67" s="642">
        <f t="shared" si="77"/>
        <v>0</v>
      </c>
      <c r="G67" s="642">
        <f t="shared" si="77"/>
        <v>0</v>
      </c>
      <c r="H67" s="642">
        <f t="shared" si="77"/>
        <v>0</v>
      </c>
      <c r="I67" s="642">
        <f t="shared" si="77"/>
        <v>0</v>
      </c>
      <c r="J67" s="481">
        <v>5000</v>
      </c>
      <c r="K67" s="507">
        <f>SUM(E67*J67)</f>
        <v>0</v>
      </c>
      <c r="L67" s="510"/>
      <c r="M67" s="510"/>
      <c r="N67" s="507">
        <f>SUM(J67*F67)</f>
        <v>0</v>
      </c>
      <c r="O67" s="510"/>
      <c r="P67" s="510"/>
      <c r="Q67" s="507">
        <f>SUM(J67*G67)</f>
        <v>0</v>
      </c>
      <c r="R67" s="510"/>
      <c r="S67" s="510"/>
      <c r="T67" s="507">
        <f>SUM(J67*H67)</f>
        <v>0</v>
      </c>
      <c r="U67" s="510"/>
      <c r="V67" s="510"/>
      <c r="W67" s="507">
        <f>SUM(J67*I67)</f>
        <v>0</v>
      </c>
      <c r="X67" s="510"/>
      <c r="Y67" s="510"/>
      <c r="Z67" s="510"/>
      <c r="AA67" s="510"/>
      <c r="AB67" s="612">
        <f t="shared" si="74"/>
        <v>0</v>
      </c>
      <c r="AD67" s="4" t="str">
        <f t="shared" si="72"/>
        <v>* Employee Type:</v>
      </c>
      <c r="AE67"/>
      <c r="AF67"/>
      <c r="AG67" s="651"/>
      <c r="AH67" s="651"/>
      <c r="AI67" s="651"/>
      <c r="AJ67" s="651"/>
    </row>
    <row r="68" spans="1:42" ht="15.75" x14ac:dyDescent="0.25">
      <c r="A68" s="24" t="s">
        <v>147</v>
      </c>
      <c r="B68" s="632"/>
      <c r="C68" s="266"/>
      <c r="D68" s="606"/>
      <c r="E68" s="606"/>
      <c r="F68" s="606"/>
      <c r="G68" s="606"/>
      <c r="H68" s="606"/>
      <c r="I68" s="606"/>
      <c r="J68" s="91"/>
      <c r="K68" s="499">
        <v>0</v>
      </c>
      <c r="L68" s="510"/>
      <c r="M68" s="510"/>
      <c r="N68" s="499">
        <v>0</v>
      </c>
      <c r="O68" s="510"/>
      <c r="P68" s="510"/>
      <c r="Q68" s="499">
        <v>0</v>
      </c>
      <c r="R68" s="510"/>
      <c r="S68" s="510"/>
      <c r="T68" s="499">
        <v>0</v>
      </c>
      <c r="U68" s="510"/>
      <c r="V68" s="510"/>
      <c r="W68" s="499">
        <v>0</v>
      </c>
      <c r="X68" s="510"/>
      <c r="Y68" s="510"/>
      <c r="Z68" s="510"/>
      <c r="AA68" s="510"/>
      <c r="AB68" s="612">
        <f t="shared" si="74"/>
        <v>0</v>
      </c>
      <c r="AD68"/>
      <c r="AE68"/>
      <c r="AF68"/>
      <c r="AG68" s="651"/>
      <c r="AH68" s="651"/>
      <c r="AI68" s="651"/>
      <c r="AJ68" s="651"/>
    </row>
    <row r="69" spans="1:42" ht="15.75" x14ac:dyDescent="0.25">
      <c r="A69" s="24"/>
      <c r="B69" s="632"/>
      <c r="C69" s="266"/>
      <c r="D69" s="606"/>
      <c r="E69" s="606"/>
      <c r="F69" s="606"/>
      <c r="G69" s="606"/>
      <c r="H69" s="606"/>
      <c r="I69" s="606"/>
      <c r="J69" s="91"/>
      <c r="K69" s="499"/>
      <c r="L69" s="510"/>
      <c r="M69" s="510"/>
      <c r="N69" s="499"/>
      <c r="O69" s="507"/>
      <c r="P69" s="507"/>
      <c r="Q69" s="499"/>
      <c r="R69" s="507"/>
      <c r="S69" s="507"/>
      <c r="T69" s="499"/>
      <c r="U69" s="507"/>
      <c r="V69" s="507"/>
      <c r="W69" s="499"/>
      <c r="X69" s="510"/>
      <c r="Y69" s="510"/>
      <c r="Z69" s="510"/>
      <c r="AA69" s="510"/>
      <c r="AB69" s="612">
        <f t="shared" si="74"/>
        <v>0</v>
      </c>
      <c r="AD69"/>
      <c r="AE69"/>
      <c r="AF69"/>
      <c r="AG69" s="651"/>
      <c r="AH69" s="651"/>
      <c r="AI69" s="651"/>
      <c r="AJ69" s="651"/>
    </row>
    <row r="70" spans="1:42" ht="15.75" hidden="1" x14ac:dyDescent="0.25">
      <c r="A70" s="24"/>
      <c r="B70" s="632"/>
      <c r="C70" s="266"/>
      <c r="D70" s="606"/>
      <c r="E70" s="606"/>
      <c r="F70" s="606"/>
      <c r="G70" s="606"/>
      <c r="H70" s="606"/>
      <c r="I70" s="606"/>
      <c r="J70" s="91"/>
      <c r="K70" s="499"/>
      <c r="L70" s="510"/>
      <c r="M70" s="510"/>
      <c r="N70" s="499"/>
      <c r="O70" s="507"/>
      <c r="P70" s="507"/>
      <c r="Q70" s="499"/>
      <c r="R70" s="507"/>
      <c r="S70" s="507"/>
      <c r="T70" s="499"/>
      <c r="U70" s="507"/>
      <c r="V70" s="507"/>
      <c r="W70" s="499"/>
      <c r="X70" s="510"/>
      <c r="Y70" s="510"/>
      <c r="Z70" s="510"/>
      <c r="AA70" s="510"/>
      <c r="AB70" s="612">
        <f t="shared" si="74"/>
        <v>0</v>
      </c>
      <c r="AD70"/>
      <c r="AE70"/>
      <c r="AF70"/>
      <c r="AG70" s="651"/>
      <c r="AH70" s="651"/>
      <c r="AI70" s="651"/>
      <c r="AJ70" s="651"/>
    </row>
    <row r="71" spans="1:42" ht="15.75" hidden="1" x14ac:dyDescent="0.25">
      <c r="A71" s="24"/>
      <c r="B71" s="266"/>
      <c r="C71" s="606"/>
      <c r="D71" s="606"/>
      <c r="E71" s="606"/>
      <c r="F71" s="606"/>
      <c r="G71" s="606"/>
      <c r="H71" s="606"/>
      <c r="I71" s="606"/>
      <c r="J71" s="91"/>
      <c r="K71" s="499"/>
      <c r="L71" s="510"/>
      <c r="M71" s="510"/>
      <c r="N71" s="499"/>
      <c r="O71" s="510"/>
      <c r="P71" s="510"/>
      <c r="Q71" s="499"/>
      <c r="R71" s="510"/>
      <c r="S71" s="510"/>
      <c r="T71" s="499"/>
      <c r="U71" s="510"/>
      <c r="V71" s="510"/>
      <c r="W71" s="499"/>
      <c r="X71" s="510"/>
      <c r="Y71" s="510"/>
      <c r="Z71" s="510"/>
      <c r="AA71" s="510"/>
      <c r="AB71" s="612">
        <f t="shared" si="74"/>
        <v>0</v>
      </c>
      <c r="AD71"/>
      <c r="AE71"/>
      <c r="AF71"/>
      <c r="AG71" s="651"/>
      <c r="AH71" s="651"/>
      <c r="AI71" s="651"/>
      <c r="AJ71" s="651"/>
    </row>
    <row r="72" spans="1:42" ht="15.75" hidden="1" x14ac:dyDescent="0.25">
      <c r="A72" s="24"/>
      <c r="B72" s="632"/>
      <c r="C72" s="266"/>
      <c r="D72" s="606"/>
      <c r="E72" s="606"/>
      <c r="F72" s="606"/>
      <c r="G72" s="606"/>
      <c r="H72" s="606"/>
      <c r="I72" s="606"/>
      <c r="J72" s="91"/>
      <c r="K72" s="499"/>
      <c r="L72" s="510"/>
      <c r="M72" s="510"/>
      <c r="N72" s="499"/>
      <c r="O72" s="510"/>
      <c r="P72" s="510"/>
      <c r="Q72" s="499"/>
      <c r="R72" s="510"/>
      <c r="S72" s="510"/>
      <c r="T72" s="499"/>
      <c r="U72" s="510"/>
      <c r="V72" s="510"/>
      <c r="W72" s="499"/>
      <c r="X72" s="510"/>
      <c r="Y72" s="510"/>
      <c r="Z72" s="510"/>
      <c r="AA72" s="510"/>
      <c r="AB72" s="612">
        <f t="shared" si="74"/>
        <v>0</v>
      </c>
      <c r="AD72"/>
      <c r="AE72"/>
      <c r="AF72"/>
      <c r="AG72" s="651"/>
      <c r="AH72" s="651"/>
      <c r="AI72" s="651"/>
      <c r="AJ72" s="651"/>
    </row>
    <row r="73" spans="1:42" ht="15" hidden="1" x14ac:dyDescent="0.2">
      <c r="A73" s="24"/>
      <c r="B73" s="266"/>
      <c r="C73" s="606"/>
      <c r="D73" s="606"/>
      <c r="E73" s="606"/>
      <c r="F73" s="606"/>
      <c r="G73" s="606"/>
      <c r="H73" s="606"/>
      <c r="I73" s="606"/>
      <c r="J73" s="481"/>
      <c r="K73" s="499"/>
      <c r="L73" s="510"/>
      <c r="M73" s="510"/>
      <c r="N73" s="499"/>
      <c r="O73" s="510"/>
      <c r="P73" s="510"/>
      <c r="Q73" s="499"/>
      <c r="R73" s="510"/>
      <c r="S73" s="510"/>
      <c r="T73" s="499"/>
      <c r="U73" s="510"/>
      <c r="V73" s="510"/>
      <c r="W73" s="499"/>
      <c r="X73" s="510"/>
      <c r="Y73" s="510"/>
      <c r="Z73" s="510"/>
      <c r="AA73" s="510"/>
      <c r="AB73" s="612">
        <f t="shared" si="74"/>
        <v>0</v>
      </c>
      <c r="AD73"/>
      <c r="AE73"/>
      <c r="AF73"/>
      <c r="AG73" s="651"/>
      <c r="AH73" s="651"/>
      <c r="AI73" s="651"/>
      <c r="AJ73" s="651"/>
    </row>
    <row r="74" spans="1:42" ht="15.75" hidden="1" x14ac:dyDescent="0.25">
      <c r="A74" s="24"/>
      <c r="B74" s="632"/>
      <c r="C74" s="266"/>
      <c r="D74" s="606"/>
      <c r="E74" s="606"/>
      <c r="F74" s="606"/>
      <c r="G74" s="606"/>
      <c r="H74" s="606"/>
      <c r="I74" s="606"/>
      <c r="J74" s="91"/>
      <c r="K74" s="499"/>
      <c r="L74" s="510"/>
      <c r="M74" s="510"/>
      <c r="N74" s="499"/>
      <c r="O74" s="510"/>
      <c r="P74" s="510"/>
      <c r="Q74" s="499"/>
      <c r="R74" s="510"/>
      <c r="S74" s="510"/>
      <c r="T74" s="499"/>
      <c r="U74" s="510"/>
      <c r="V74" s="510"/>
      <c r="W74" s="499"/>
      <c r="X74" s="510"/>
      <c r="Y74" s="510"/>
      <c r="Z74" s="510"/>
      <c r="AA74" s="510"/>
      <c r="AB74" s="612">
        <f t="shared" si="74"/>
        <v>0</v>
      </c>
      <c r="AD74"/>
      <c r="AE74"/>
      <c r="AF74"/>
      <c r="AG74" s="651"/>
      <c r="AH74" s="651"/>
      <c r="AI74" s="651"/>
      <c r="AJ74" s="651"/>
    </row>
    <row r="75" spans="1:42" s="4" customFormat="1" ht="15.75" hidden="1" x14ac:dyDescent="0.25">
      <c r="A75" s="24"/>
      <c r="B75" s="632"/>
      <c r="C75" s="266"/>
      <c r="D75" s="606"/>
      <c r="E75" s="606"/>
      <c r="F75" s="606"/>
      <c r="G75" s="606"/>
      <c r="H75" s="606"/>
      <c r="I75" s="606"/>
      <c r="J75" s="91"/>
      <c r="K75" s="499"/>
      <c r="L75" s="507"/>
      <c r="M75" s="507"/>
      <c r="N75" s="499"/>
      <c r="O75" s="507"/>
      <c r="P75" s="507"/>
      <c r="Q75" s="499"/>
      <c r="R75" s="507"/>
      <c r="S75" s="507"/>
      <c r="T75" s="499"/>
      <c r="U75" s="507"/>
      <c r="V75" s="507"/>
      <c r="W75" s="499"/>
      <c r="X75" s="507"/>
      <c r="Y75" s="507"/>
      <c r="Z75" s="507"/>
      <c r="AA75" s="507"/>
      <c r="AB75" s="612">
        <f t="shared" si="74"/>
        <v>0</v>
      </c>
      <c r="AC75" s="5"/>
      <c r="AD75"/>
      <c r="AE75"/>
      <c r="AF75"/>
      <c r="AG75" s="652"/>
      <c r="AH75" s="652"/>
      <c r="AI75" s="652"/>
      <c r="AJ75" s="652"/>
      <c r="AK75" s="5"/>
      <c r="AL75" s="5"/>
      <c r="AM75" s="5"/>
      <c r="AN75" s="5"/>
      <c r="AO75" s="5"/>
      <c r="AP75" s="5"/>
    </row>
    <row r="76" spans="1:42" s="4" customFormat="1" ht="15.75" x14ac:dyDescent="0.25">
      <c r="A76" s="32"/>
      <c r="B76" s="474"/>
      <c r="C76" s="605"/>
      <c r="D76" s="605"/>
      <c r="E76" s="605"/>
      <c r="F76" s="605"/>
      <c r="G76" s="605"/>
      <c r="H76" s="605"/>
      <c r="I76" s="605"/>
      <c r="J76" s="93"/>
      <c r="K76" s="501"/>
      <c r="L76" s="511"/>
      <c r="M76" s="511"/>
      <c r="N76" s="501"/>
      <c r="O76" s="511"/>
      <c r="P76" s="511"/>
      <c r="Q76" s="501"/>
      <c r="R76" s="511"/>
      <c r="S76" s="511"/>
      <c r="T76" s="501"/>
      <c r="U76" s="511"/>
      <c r="V76" s="511"/>
      <c r="W76" s="501"/>
      <c r="X76" s="511"/>
      <c r="Y76" s="511"/>
      <c r="Z76" s="511"/>
      <c r="AA76" s="511"/>
      <c r="AB76" s="613">
        <f t="shared" si="74"/>
        <v>0</v>
      </c>
      <c r="AD76"/>
      <c r="AE76"/>
      <c r="AF76"/>
      <c r="AG76" s="650"/>
      <c r="AH76" s="650"/>
      <c r="AI76" s="650"/>
      <c r="AJ76" s="650"/>
      <c r="AK76" s="42"/>
    </row>
    <row r="77" spans="1:42" ht="15.75" x14ac:dyDescent="0.25">
      <c r="A77" s="42"/>
      <c r="B77" s="42"/>
      <c r="C77" s="41"/>
      <c r="D77" s="42"/>
      <c r="E77" s="41"/>
      <c r="F77" s="41"/>
      <c r="G77" s="41"/>
      <c r="H77" s="41"/>
      <c r="I77" s="41"/>
      <c r="J77" s="48"/>
      <c r="K77" s="512"/>
      <c r="L77" s="513"/>
      <c r="M77" s="513"/>
      <c r="N77" s="512"/>
      <c r="O77" s="513"/>
      <c r="P77" s="513"/>
      <c r="Q77" s="512"/>
      <c r="R77" s="513"/>
      <c r="S77" s="513"/>
      <c r="T77" s="512"/>
      <c r="U77" s="513"/>
      <c r="V77" s="513"/>
      <c r="W77" s="512"/>
      <c r="X77" s="513"/>
      <c r="Y77" s="513"/>
      <c r="Z77" s="513"/>
      <c r="AA77" s="513"/>
      <c r="AB77" s="512"/>
      <c r="AD77"/>
      <c r="AE77"/>
      <c r="AF77"/>
      <c r="AG77" s="651"/>
      <c r="AH77" s="651"/>
      <c r="AI77" s="651"/>
      <c r="AJ77" s="651"/>
    </row>
    <row r="78" spans="1:42" ht="15.75" x14ac:dyDescent="0.25">
      <c r="A78" s="63"/>
      <c r="B78" s="60"/>
      <c r="C78" s="64"/>
      <c r="D78" s="60"/>
      <c r="E78" s="64"/>
      <c r="F78" s="64"/>
      <c r="G78" s="64"/>
      <c r="H78" s="64"/>
      <c r="I78" s="64"/>
      <c r="J78" s="52"/>
      <c r="K78" s="514"/>
      <c r="L78" s="515"/>
      <c r="M78" s="515"/>
      <c r="N78" s="514"/>
      <c r="O78" s="515"/>
      <c r="P78" s="515"/>
      <c r="Q78" s="514"/>
      <c r="R78" s="515"/>
      <c r="S78" s="515"/>
      <c r="T78" s="514"/>
      <c r="U78" s="515"/>
      <c r="V78" s="515"/>
      <c r="W78" s="514"/>
      <c r="X78" s="515"/>
      <c r="Y78" s="515"/>
      <c r="Z78" s="515"/>
      <c r="AA78" s="515"/>
      <c r="AB78" s="516"/>
      <c r="AD78"/>
      <c r="AE78"/>
      <c r="AF78"/>
      <c r="AG78" s="651"/>
      <c r="AH78" s="651"/>
      <c r="AI78" s="651"/>
      <c r="AJ78" s="651"/>
    </row>
    <row r="79" spans="1:42" ht="15" x14ac:dyDescent="0.2">
      <c r="A79" s="622" t="s">
        <v>86</v>
      </c>
      <c r="B79" s="453"/>
      <c r="C79" s="451"/>
      <c r="D79" s="453"/>
      <c r="E79" s="451"/>
      <c r="F79" s="451"/>
      <c r="G79" s="451"/>
      <c r="H79" s="451"/>
      <c r="I79" s="451"/>
      <c r="K79" s="517">
        <f>ROUND(K39+K46+K50+K57+K65,2)</f>
        <v>0</v>
      </c>
      <c r="L79" s="513"/>
      <c r="M79" s="513"/>
      <c r="N79" s="517">
        <f>ROUND(N39+N46+N50+N57+N65,2)</f>
        <v>0</v>
      </c>
      <c r="O79" s="513"/>
      <c r="P79" s="513"/>
      <c r="Q79" s="517">
        <f>ROUND(Q39+Q46+Q50+Q57+Q65,2)</f>
        <v>0</v>
      </c>
      <c r="R79" s="513"/>
      <c r="S79" s="513"/>
      <c r="T79" s="517">
        <f>ROUND(T39+T46+T50+T57+T65,2)</f>
        <v>0</v>
      </c>
      <c r="U79" s="513"/>
      <c r="V79" s="513"/>
      <c r="W79" s="517">
        <f>ROUND(W39+W46+W50+W57+W65,2)</f>
        <v>0</v>
      </c>
      <c r="X79" s="513"/>
      <c r="Y79" s="513"/>
      <c r="Z79" s="518"/>
      <c r="AA79" s="518"/>
      <c r="AB79" s="519">
        <f>SUM(K79:X79)</f>
        <v>0</v>
      </c>
      <c r="AD79"/>
      <c r="AE79"/>
      <c r="AF79"/>
    </row>
    <row r="80" spans="1:42" ht="6.95" customHeight="1" thickBot="1" x14ac:dyDescent="0.25">
      <c r="A80" s="623"/>
      <c r="B80" s="42"/>
      <c r="C80" s="41"/>
      <c r="D80" s="42"/>
      <c r="E80" s="41"/>
      <c r="F80" s="41"/>
      <c r="G80" s="41"/>
      <c r="H80" s="41"/>
      <c r="I80" s="41"/>
      <c r="K80" s="520"/>
      <c r="L80" s="513"/>
      <c r="M80" s="513"/>
      <c r="N80" s="520"/>
      <c r="O80" s="513"/>
      <c r="P80" s="513"/>
      <c r="Q80" s="520"/>
      <c r="R80" s="513"/>
      <c r="S80" s="513"/>
      <c r="T80" s="520"/>
      <c r="U80" s="513"/>
      <c r="V80" s="513"/>
      <c r="W80" s="520"/>
      <c r="X80" s="513"/>
      <c r="Y80" s="513"/>
      <c r="Z80" s="513"/>
      <c r="AA80" s="513"/>
      <c r="AB80" s="475"/>
      <c r="AD80"/>
      <c r="AE80"/>
      <c r="AF80"/>
    </row>
    <row r="81" spans="1:37" s="10" customFormat="1" ht="15" x14ac:dyDescent="0.2">
      <c r="A81" s="622" t="s">
        <v>107</v>
      </c>
      <c r="B81" s="448"/>
      <c r="C81" s="624"/>
      <c r="D81" s="448"/>
      <c r="E81" s="624"/>
      <c r="F81" s="624"/>
      <c r="G81" s="624"/>
      <c r="H81" s="624"/>
      <c r="I81" s="624"/>
      <c r="K81" s="521">
        <f>SUM(K35,K79)</f>
        <v>0</v>
      </c>
      <c r="L81" s="527"/>
      <c r="M81" s="527"/>
      <c r="N81" s="521">
        <f>SUM(N35,N79)</f>
        <v>0</v>
      </c>
      <c r="O81" s="527"/>
      <c r="P81" s="527"/>
      <c r="Q81" s="521">
        <f>SUM(Q35,Q79)</f>
        <v>0</v>
      </c>
      <c r="R81" s="527"/>
      <c r="S81" s="527"/>
      <c r="T81" s="521">
        <f>SUM(T35,T79)</f>
        <v>0</v>
      </c>
      <c r="U81" s="527"/>
      <c r="V81" s="527"/>
      <c r="W81" s="521">
        <f>SUM(W35,W79)</f>
        <v>0</v>
      </c>
      <c r="X81" s="527"/>
      <c r="Y81" s="527"/>
      <c r="Z81" s="522"/>
      <c r="AA81" s="522"/>
      <c r="AB81" s="523">
        <f>SUM(K81:X81)</f>
        <v>0</v>
      </c>
      <c r="AC81" s="47"/>
      <c r="AD81"/>
      <c r="AE81"/>
      <c r="AF81"/>
      <c r="AK81" s="280"/>
    </row>
    <row r="82" spans="1:37" s="10" customFormat="1" ht="15.75" x14ac:dyDescent="0.25">
      <c r="A82" s="44"/>
      <c r="B82" s="45"/>
      <c r="C82" s="46"/>
      <c r="D82" s="45"/>
      <c r="E82" s="46"/>
      <c r="F82" s="46"/>
      <c r="G82" s="46"/>
      <c r="H82" s="46"/>
      <c r="I82" s="46"/>
      <c r="J82" s="68"/>
      <c r="K82" s="524"/>
      <c r="L82" s="525"/>
      <c r="M82" s="525"/>
      <c r="N82" s="524"/>
      <c r="O82" s="525"/>
      <c r="P82" s="525"/>
      <c r="Q82" s="524"/>
      <c r="R82" s="525"/>
      <c r="S82" s="525"/>
      <c r="T82" s="524"/>
      <c r="U82" s="525"/>
      <c r="V82" s="525"/>
      <c r="W82" s="524"/>
      <c r="X82" s="525"/>
      <c r="Y82" s="525"/>
      <c r="Z82" s="525"/>
      <c r="AA82" s="525"/>
      <c r="AB82" s="526"/>
      <c r="AC82" s="47"/>
      <c r="AD82"/>
      <c r="AE82"/>
      <c r="AF82"/>
      <c r="AK82" s="280"/>
    </row>
    <row r="83" spans="1:37" s="10" customFormat="1" ht="15.75" x14ac:dyDescent="0.25">
      <c r="A83" s="280"/>
      <c r="B83" s="280"/>
      <c r="C83" s="281"/>
      <c r="D83" s="280"/>
      <c r="E83" s="281"/>
      <c r="F83" s="281"/>
      <c r="G83" s="281"/>
      <c r="H83" s="281"/>
      <c r="I83" s="281"/>
      <c r="J83" s="48"/>
      <c r="K83" s="520"/>
      <c r="L83" s="527"/>
      <c r="M83" s="527"/>
      <c r="N83" s="520"/>
      <c r="O83" s="527"/>
      <c r="P83" s="527"/>
      <c r="Q83" s="520"/>
      <c r="R83" s="527"/>
      <c r="S83" s="527"/>
      <c r="T83" s="520"/>
      <c r="U83" s="527"/>
      <c r="V83" s="527"/>
      <c r="W83" s="520"/>
      <c r="X83" s="527"/>
      <c r="Y83" s="527"/>
      <c r="Z83" s="527"/>
      <c r="AA83" s="527"/>
      <c r="AB83" s="527"/>
      <c r="AC83" s="47"/>
      <c r="AD83"/>
      <c r="AE83"/>
      <c r="AF83"/>
      <c r="AK83" s="280"/>
    </row>
    <row r="84" spans="1:37" s="10" customFormat="1" ht="15.75" x14ac:dyDescent="0.25">
      <c r="A84" s="280"/>
      <c r="B84" s="69" t="s">
        <v>102</v>
      </c>
      <c r="C84" s="64"/>
      <c r="D84" s="60"/>
      <c r="E84" s="70"/>
      <c r="F84" s="64"/>
      <c r="G84" s="64"/>
      <c r="H84" s="64"/>
      <c r="I84" s="64"/>
      <c r="J84" s="52"/>
      <c r="K84" s="496">
        <f>ROUND(K85+K86,2)</f>
        <v>0</v>
      </c>
      <c r="L84" s="497"/>
      <c r="M84" s="497"/>
      <c r="N84" s="496">
        <f>ROUND(N85+N86,2)</f>
        <v>0</v>
      </c>
      <c r="O84" s="497"/>
      <c r="P84" s="497"/>
      <c r="Q84" s="496">
        <f>ROUND(Q85+Q86,2)</f>
        <v>0</v>
      </c>
      <c r="R84" s="497"/>
      <c r="S84" s="497"/>
      <c r="T84" s="496">
        <f>ROUND(T85+T86,2)</f>
        <v>0</v>
      </c>
      <c r="U84" s="497"/>
      <c r="V84" s="497"/>
      <c r="W84" s="496">
        <f>ROUND(W85+W86,2)</f>
        <v>0</v>
      </c>
      <c r="X84" s="497"/>
      <c r="Y84" s="497"/>
      <c r="Z84" s="497"/>
      <c r="AA84" s="497"/>
      <c r="AB84" s="498">
        <f>SUM(K84:X84)</f>
        <v>0</v>
      </c>
      <c r="AC84" s="47"/>
      <c r="AD84"/>
      <c r="AE84"/>
      <c r="AF84"/>
      <c r="AK84" s="280"/>
    </row>
    <row r="85" spans="1:37" s="10" customFormat="1" ht="15.75" x14ac:dyDescent="0.25">
      <c r="A85" s="280"/>
      <c r="B85" s="49" t="s">
        <v>103</v>
      </c>
      <c r="C85" s="41"/>
      <c r="D85" s="42"/>
      <c r="E85" s="41"/>
      <c r="F85" s="41"/>
      <c r="G85" s="41"/>
      <c r="H85" s="41"/>
      <c r="I85" s="41"/>
      <c r="J85" s="48"/>
      <c r="K85" s="512">
        <f>SUM('Sub Summary'!B8)</f>
        <v>0</v>
      </c>
      <c r="L85" s="477"/>
      <c r="M85" s="477"/>
      <c r="N85" s="512">
        <f>SUM('Sub Summary'!C8)</f>
        <v>0</v>
      </c>
      <c r="O85" s="477"/>
      <c r="P85" s="477"/>
      <c r="Q85" s="512">
        <f>SUM('Sub Summary'!D8)</f>
        <v>0</v>
      </c>
      <c r="R85" s="477"/>
      <c r="S85" s="477"/>
      <c r="T85" s="512">
        <f>SUM('Sub Summary'!E8)</f>
        <v>0</v>
      </c>
      <c r="U85" s="477"/>
      <c r="V85" s="477"/>
      <c r="W85" s="512">
        <f>SUM('Sub Summary'!F8)</f>
        <v>0</v>
      </c>
      <c r="X85" s="477"/>
      <c r="Y85" s="477"/>
      <c r="Z85" s="477"/>
      <c r="AA85" s="477"/>
      <c r="AB85" s="500">
        <f>SUM(K85:X85)</f>
        <v>0</v>
      </c>
      <c r="AC85" s="47"/>
      <c r="AD85"/>
      <c r="AE85"/>
      <c r="AF85"/>
      <c r="AK85" s="280"/>
    </row>
    <row r="86" spans="1:37" s="10" customFormat="1" ht="15.75" x14ac:dyDescent="0.25">
      <c r="A86" s="280"/>
      <c r="B86" s="71" t="s">
        <v>104</v>
      </c>
      <c r="C86" s="74"/>
      <c r="D86" s="72"/>
      <c r="E86" s="73"/>
      <c r="F86" s="74"/>
      <c r="G86" s="74"/>
      <c r="H86" s="74"/>
      <c r="I86" s="74"/>
      <c r="J86" s="68"/>
      <c r="K86" s="528">
        <f>SUM('Sub Summary'!B9)</f>
        <v>0</v>
      </c>
      <c r="L86" s="495"/>
      <c r="M86" s="477"/>
      <c r="N86" s="512">
        <f>SUM('Sub Summary'!C9)</f>
        <v>0</v>
      </c>
      <c r="O86" s="495"/>
      <c r="P86" s="495"/>
      <c r="Q86" s="528">
        <f>SUM('Sub Summary'!D9)</f>
        <v>0</v>
      </c>
      <c r="R86" s="495"/>
      <c r="S86" s="495"/>
      <c r="T86" s="528">
        <f>SUM('Sub Summary'!E9)</f>
        <v>0</v>
      </c>
      <c r="U86" s="495"/>
      <c r="V86" s="495"/>
      <c r="W86" s="528">
        <f>SUM('Sub Summary'!F9)</f>
        <v>0</v>
      </c>
      <c r="X86" s="495"/>
      <c r="Y86" s="495"/>
      <c r="Z86" s="495"/>
      <c r="AA86" s="495"/>
      <c r="AB86" s="503">
        <f>SUM(K86:X86)</f>
        <v>0</v>
      </c>
      <c r="AC86" s="47"/>
      <c r="AK86" s="280"/>
    </row>
    <row r="87" spans="1:37" s="10" customFormat="1" ht="15.75" x14ac:dyDescent="0.25">
      <c r="A87" s="280"/>
      <c r="B87" s="51" t="s">
        <v>105</v>
      </c>
      <c r="C87" s="64"/>
      <c r="D87" s="60"/>
      <c r="E87" s="64"/>
      <c r="F87" s="64"/>
      <c r="G87" s="70"/>
      <c r="H87" s="64"/>
      <c r="I87" s="64"/>
      <c r="J87" s="52"/>
      <c r="K87" s="514">
        <f>SUM('Sub Summary'!B12)</f>
        <v>0</v>
      </c>
      <c r="L87" s="529"/>
      <c r="M87" s="529"/>
      <c r="N87" s="514">
        <f>SUM('Sub Summary'!C12)</f>
        <v>0</v>
      </c>
      <c r="O87" s="529"/>
      <c r="P87" s="529"/>
      <c r="Q87" s="514">
        <f>SUM('Sub Summary'!D12)</f>
        <v>0</v>
      </c>
      <c r="R87" s="529"/>
      <c r="S87" s="529"/>
      <c r="T87" s="514">
        <f>SUM('Sub Summary'!E12)</f>
        <v>0</v>
      </c>
      <c r="U87" s="529"/>
      <c r="V87" s="529"/>
      <c r="W87" s="514">
        <f>SUM('Sub Summary'!F12)</f>
        <v>0</v>
      </c>
      <c r="X87" s="529"/>
      <c r="Y87" s="529"/>
      <c r="Z87" s="529"/>
      <c r="AA87" s="529"/>
      <c r="AB87" s="530">
        <f>SUM(K87:X87)</f>
        <v>0</v>
      </c>
      <c r="AC87" s="47"/>
      <c r="AK87" s="280"/>
    </row>
    <row r="88" spans="1:37" s="10" customFormat="1" ht="15.75" x14ac:dyDescent="0.25">
      <c r="A88" s="280"/>
      <c r="B88" s="44" t="s">
        <v>106</v>
      </c>
      <c r="C88" s="74"/>
      <c r="D88" s="72"/>
      <c r="E88" s="74"/>
      <c r="F88" s="74"/>
      <c r="G88" s="74"/>
      <c r="H88" s="75"/>
      <c r="I88" s="74"/>
      <c r="J88" s="68"/>
      <c r="K88" s="528">
        <f>SUM('Sub Summary'!B13)</f>
        <v>0</v>
      </c>
      <c r="L88" s="495"/>
      <c r="M88" s="495"/>
      <c r="N88" s="528">
        <f>SUM('Sub Summary'!C13)</f>
        <v>0</v>
      </c>
      <c r="O88" s="495"/>
      <c r="P88" s="495"/>
      <c r="Q88" s="528">
        <f>SUM('Sub Summary'!D13)</f>
        <v>0</v>
      </c>
      <c r="R88" s="495"/>
      <c r="S88" s="495"/>
      <c r="T88" s="528">
        <f>SUM('Sub Summary'!E13)</f>
        <v>0</v>
      </c>
      <c r="U88" s="495"/>
      <c r="V88" s="495"/>
      <c r="W88" s="528">
        <f>SUM('Sub Summary'!F13)</f>
        <v>0</v>
      </c>
      <c r="X88" s="495"/>
      <c r="Y88" s="495"/>
      <c r="Z88" s="495"/>
      <c r="AA88" s="495"/>
      <c r="AB88" s="503">
        <f>SUM(K88:X88)</f>
        <v>0</v>
      </c>
      <c r="AC88" s="47"/>
      <c r="AK88" s="280"/>
    </row>
    <row r="89" spans="1:37" s="10" customFormat="1" ht="15.75" x14ac:dyDescent="0.25">
      <c r="A89" s="280"/>
      <c r="B89" s="4"/>
      <c r="C89" s="41"/>
      <c r="D89" s="4"/>
      <c r="E89" s="41"/>
      <c r="F89" s="41"/>
      <c r="G89" s="41"/>
      <c r="H89" s="41"/>
      <c r="I89" s="41"/>
      <c r="J89" s="48"/>
      <c r="K89" s="493"/>
      <c r="L89" s="494"/>
      <c r="M89" s="494"/>
      <c r="N89" s="493"/>
      <c r="O89" s="494"/>
      <c r="P89" s="494"/>
      <c r="Q89" s="493"/>
      <c r="R89" s="494"/>
      <c r="S89" s="494"/>
      <c r="T89" s="512"/>
      <c r="U89" s="477"/>
      <c r="V89" s="477"/>
      <c r="W89" s="512"/>
      <c r="X89" s="477"/>
      <c r="Y89" s="477"/>
      <c r="Z89" s="477"/>
      <c r="AA89" s="477"/>
      <c r="AB89" s="477"/>
      <c r="AC89" s="47"/>
      <c r="AK89" s="280"/>
    </row>
    <row r="90" spans="1:37" ht="15.75" x14ac:dyDescent="0.25">
      <c r="A90" s="63"/>
      <c r="B90" s="60"/>
      <c r="C90" s="64"/>
      <c r="D90" s="60"/>
      <c r="E90" s="64"/>
      <c r="F90" s="64"/>
      <c r="G90" s="64"/>
      <c r="H90" s="64"/>
      <c r="I90" s="64"/>
      <c r="J90" s="52"/>
      <c r="K90" s="514"/>
      <c r="L90" s="529"/>
      <c r="M90" s="529"/>
      <c r="N90" s="514"/>
      <c r="O90" s="529"/>
      <c r="P90" s="529"/>
      <c r="Q90" s="514"/>
      <c r="R90" s="529"/>
      <c r="S90" s="529"/>
      <c r="T90" s="514"/>
      <c r="U90" s="529"/>
      <c r="V90" s="529"/>
      <c r="W90" s="514"/>
      <c r="X90" s="529"/>
      <c r="Y90" s="529"/>
      <c r="Z90" s="529"/>
      <c r="AA90" s="529"/>
      <c r="AB90" s="531"/>
    </row>
    <row r="91" spans="1:37" x14ac:dyDescent="0.2">
      <c r="A91" s="447" t="str">
        <f>$A$81</f>
        <v>PENN DIRECT COSTS (excluding Consortium)</v>
      </c>
      <c r="B91" s="450"/>
      <c r="C91" s="451"/>
      <c r="D91" s="450"/>
      <c r="E91" s="451"/>
      <c r="F91" s="451"/>
      <c r="G91" s="451"/>
      <c r="H91" s="451"/>
      <c r="I91" s="451"/>
      <c r="K91" s="532">
        <f>ROUND(K81,2)</f>
        <v>0</v>
      </c>
      <c r="L91" s="527"/>
      <c r="M91" s="527"/>
      <c r="N91" s="532">
        <f>ROUND(N81,2)</f>
        <v>0</v>
      </c>
      <c r="O91" s="527"/>
      <c r="P91" s="527"/>
      <c r="Q91" s="532">
        <f>ROUND(Q81,2)</f>
        <v>0</v>
      </c>
      <c r="R91" s="527"/>
      <c r="S91" s="527"/>
      <c r="T91" s="532">
        <f>ROUND(T81,2)</f>
        <v>0</v>
      </c>
      <c r="U91" s="527"/>
      <c r="V91" s="527"/>
      <c r="W91" s="532">
        <f>ROUND(W81,2)</f>
        <v>0</v>
      </c>
      <c r="X91" s="527"/>
      <c r="Y91" s="527"/>
      <c r="Z91" s="533"/>
      <c r="AA91" s="533"/>
      <c r="AB91" s="534">
        <f>ROUND(K91+N91+Q91+T91+W91,2)</f>
        <v>0</v>
      </c>
    </row>
    <row r="92" spans="1:37" ht="15.75" x14ac:dyDescent="0.25">
      <c r="A92" s="49"/>
      <c r="B92" s="280" t="str">
        <f>B85</f>
        <v xml:space="preserve">Consortium Direct  Costs </v>
      </c>
      <c r="C92" s="281"/>
      <c r="D92" s="280"/>
      <c r="E92" s="281"/>
      <c r="F92" s="281"/>
      <c r="G92" s="281"/>
      <c r="H92" s="281"/>
      <c r="I92" s="281"/>
      <c r="J92" s="48"/>
      <c r="K92" s="524">
        <f>ROUND(K85,2)</f>
        <v>0</v>
      </c>
      <c r="L92" s="527"/>
      <c r="M92" s="527"/>
      <c r="N92" s="524">
        <f>ROUND(N85,2)</f>
        <v>0</v>
      </c>
      <c r="O92" s="527"/>
      <c r="P92" s="527"/>
      <c r="Q92" s="524">
        <f>ROUND(Q85,2)</f>
        <v>0</v>
      </c>
      <c r="R92" s="527"/>
      <c r="S92" s="527"/>
      <c r="T92" s="524">
        <f>ROUND(T85,2)</f>
        <v>0</v>
      </c>
      <c r="U92" s="527"/>
      <c r="V92" s="527"/>
      <c r="W92" s="524">
        <f>ROUND(W85,2)</f>
        <v>0</v>
      </c>
      <c r="X92" s="527"/>
      <c r="Y92" s="527"/>
      <c r="Z92" s="527"/>
      <c r="AA92" s="527"/>
      <c r="AB92" s="535">
        <f>ROUND(K92+N92+Q92+T92+W92,2)</f>
        <v>0</v>
      </c>
    </row>
    <row r="93" spans="1:37" ht="15.75" x14ac:dyDescent="0.25">
      <c r="A93" s="65" t="s">
        <v>108</v>
      </c>
      <c r="B93" s="450"/>
      <c r="C93" s="67"/>
      <c r="D93" s="66"/>
      <c r="E93" s="67"/>
      <c r="F93" s="67"/>
      <c r="G93" s="624"/>
      <c r="H93" s="624"/>
      <c r="I93" s="624"/>
      <c r="J93" s="48"/>
      <c r="K93" s="532">
        <f>ROUND(K91+K92,2)</f>
        <v>0</v>
      </c>
      <c r="L93" s="527"/>
      <c r="M93" s="527"/>
      <c r="N93" s="532">
        <f>ROUND(N91+N92,2)</f>
        <v>0</v>
      </c>
      <c r="O93" s="527"/>
      <c r="P93" s="527"/>
      <c r="Q93" s="532">
        <f>ROUND(Q91+Q92,2)</f>
        <v>0</v>
      </c>
      <c r="R93" s="527"/>
      <c r="S93" s="527"/>
      <c r="T93" s="532">
        <f>ROUND(T91+T92,2)</f>
        <v>0</v>
      </c>
      <c r="U93" s="527"/>
      <c r="V93" s="527"/>
      <c r="W93" s="532">
        <f>ROUND(W91+W92,2)</f>
        <v>0</v>
      </c>
      <c r="X93" s="527"/>
      <c r="Y93" s="527"/>
      <c r="Z93" s="533"/>
      <c r="AA93" s="533"/>
      <c r="AB93" s="536">
        <f>ROUND(K93+N93+Q93+T93+W93,2)</f>
        <v>0</v>
      </c>
    </row>
    <row r="94" spans="1:37" ht="15.75" x14ac:dyDescent="0.25">
      <c r="A94" s="49"/>
      <c r="B94" s="280" t="str">
        <f>B86</f>
        <v>Consortium Indirect Costs</v>
      </c>
      <c r="C94" s="281"/>
      <c r="D94" s="280"/>
      <c r="E94" s="281"/>
      <c r="F94" s="281"/>
      <c r="G94" s="281"/>
      <c r="H94" s="281"/>
      <c r="I94" s="281"/>
      <c r="J94" s="48"/>
      <c r="K94" s="524">
        <f>ROUND(K86,2)</f>
        <v>0</v>
      </c>
      <c r="L94" s="527"/>
      <c r="M94" s="527"/>
      <c r="N94" s="524">
        <f>ROUND(N86,2)</f>
        <v>0</v>
      </c>
      <c r="O94" s="527"/>
      <c r="P94" s="527"/>
      <c r="Q94" s="524">
        <f>ROUND(Q86,2)</f>
        <v>0</v>
      </c>
      <c r="R94" s="527"/>
      <c r="S94" s="527"/>
      <c r="T94" s="524">
        <f>ROUND(T86,2)</f>
        <v>0</v>
      </c>
      <c r="U94" s="527"/>
      <c r="V94" s="527"/>
      <c r="W94" s="524">
        <f>ROUND(W86,2)</f>
        <v>0</v>
      </c>
      <c r="X94" s="527"/>
      <c r="Y94" s="527"/>
      <c r="Z94" s="527"/>
      <c r="AA94" s="527"/>
      <c r="AB94" s="535">
        <f>ROUND(K94+N94+Q94+T94+W94,2)</f>
        <v>0</v>
      </c>
    </row>
    <row r="95" spans="1:37" ht="16.5" thickBot="1" x14ac:dyDescent="0.3">
      <c r="A95" s="65" t="s">
        <v>90</v>
      </c>
      <c r="B95" s="450"/>
      <c r="C95" s="67"/>
      <c r="D95" s="66"/>
      <c r="E95" s="67"/>
      <c r="F95" s="67"/>
      <c r="G95" s="624"/>
      <c r="H95" s="624"/>
      <c r="I95" s="624"/>
      <c r="J95" s="48"/>
      <c r="K95" s="537">
        <f>ROUND(K93+K94,2)</f>
        <v>0</v>
      </c>
      <c r="L95" s="527"/>
      <c r="M95" s="527"/>
      <c r="N95" s="537">
        <f>ROUND(N93+N94,2)</f>
        <v>0</v>
      </c>
      <c r="O95" s="527"/>
      <c r="P95" s="527"/>
      <c r="Q95" s="537">
        <f>ROUND(Q93+Q94,2)</f>
        <v>0</v>
      </c>
      <c r="R95" s="527"/>
      <c r="S95" s="527"/>
      <c r="T95" s="537">
        <f>ROUND(T93+T94,2)</f>
        <v>0</v>
      </c>
      <c r="U95" s="527"/>
      <c r="V95" s="527"/>
      <c r="W95" s="537">
        <f>ROUND(W93+W94,2)</f>
        <v>0</v>
      </c>
      <c r="X95" s="527"/>
      <c r="Y95" s="527"/>
      <c r="Z95" s="533"/>
      <c r="AA95" s="533"/>
      <c r="AB95" s="538">
        <f>ROUND(K95+N95+Q95+T95+W95,2)</f>
        <v>0</v>
      </c>
    </row>
    <row r="96" spans="1:37" ht="16.5" thickTop="1" x14ac:dyDescent="0.25">
      <c r="A96" s="44"/>
      <c r="B96" s="45"/>
      <c r="C96" s="46"/>
      <c r="D96" s="45"/>
      <c r="E96" s="46"/>
      <c r="F96" s="46"/>
      <c r="G96" s="46"/>
      <c r="H96" s="46"/>
      <c r="I96" s="46"/>
      <c r="J96" s="68"/>
      <c r="K96" s="528"/>
      <c r="L96" s="495"/>
      <c r="M96" s="495"/>
      <c r="N96" s="528"/>
      <c r="O96" s="495"/>
      <c r="P96" s="495"/>
      <c r="Q96" s="528"/>
      <c r="R96" s="495"/>
      <c r="S96" s="495"/>
      <c r="T96" s="528"/>
      <c r="U96" s="495"/>
      <c r="V96" s="495"/>
      <c r="W96" s="528"/>
      <c r="X96" s="495"/>
      <c r="Y96" s="495"/>
      <c r="Z96" s="495"/>
      <c r="AA96" s="495"/>
      <c r="AB96" s="539"/>
    </row>
    <row r="97" spans="1:37" x14ac:dyDescent="0.2">
      <c r="A97" s="42"/>
      <c r="C97" s="580"/>
      <c r="D97" s="8"/>
      <c r="E97" s="8"/>
      <c r="F97" s="8"/>
      <c r="G97" s="8"/>
      <c r="H97" s="8"/>
      <c r="I97" s="8"/>
      <c r="J97" s="8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540"/>
      <c r="AB97" s="540"/>
    </row>
    <row r="98" spans="1:37" ht="15.75" x14ac:dyDescent="0.25">
      <c r="A98" s="63"/>
      <c r="B98" s="60"/>
      <c r="C98" s="42"/>
      <c r="D98" s="64"/>
      <c r="E98" s="578" t="s">
        <v>12</v>
      </c>
      <c r="F98" s="578" t="s">
        <v>13</v>
      </c>
      <c r="G98" s="578" t="s">
        <v>14</v>
      </c>
      <c r="H98" s="578" t="s">
        <v>15</v>
      </c>
      <c r="I98" s="578" t="s">
        <v>16</v>
      </c>
      <c r="J98" s="52"/>
      <c r="K98" s="514"/>
      <c r="L98" s="529"/>
      <c r="M98" s="529"/>
      <c r="N98" s="514"/>
      <c r="O98" s="529"/>
      <c r="P98" s="529"/>
      <c r="Q98" s="514"/>
      <c r="R98" s="529"/>
      <c r="S98" s="529"/>
      <c r="T98" s="514"/>
      <c r="U98" s="529"/>
      <c r="V98" s="529"/>
      <c r="W98" s="514"/>
      <c r="X98" s="529"/>
      <c r="Y98" s="529"/>
      <c r="Z98" s="529"/>
      <c r="AA98" s="529"/>
      <c r="AB98" s="531"/>
    </row>
    <row r="99" spans="1:37" ht="15.75" x14ac:dyDescent="0.25">
      <c r="A99" s="66" t="str">
        <f>$A$93</f>
        <v>SUBTOTAL DIRECT COSTS (UPenn Direct &amp; Consortium Direct)</v>
      </c>
      <c r="B99" s="453"/>
      <c r="C99" s="80"/>
      <c r="D99" s="79"/>
      <c r="E99" s="77"/>
      <c r="F99" s="77"/>
      <c r="G99" s="64"/>
      <c r="H99" s="64"/>
      <c r="I99" s="64"/>
      <c r="J99" s="48"/>
      <c r="K99" s="541">
        <f>SUM(K93)</f>
        <v>0</v>
      </c>
      <c r="L99" s="527"/>
      <c r="M99" s="527"/>
      <c r="N99" s="541">
        <f>SUM(N93)</f>
        <v>0</v>
      </c>
      <c r="O99" s="527"/>
      <c r="P99" s="527"/>
      <c r="Q99" s="541">
        <f>SUM(Q93)</f>
        <v>0</v>
      </c>
      <c r="R99" s="527"/>
      <c r="S99" s="527"/>
      <c r="T99" s="541">
        <f>SUM(T93)</f>
        <v>0</v>
      </c>
      <c r="U99" s="527"/>
      <c r="V99" s="527"/>
      <c r="W99" s="541">
        <f>SUM(W93)</f>
        <v>0</v>
      </c>
      <c r="X99" s="527"/>
      <c r="Y99" s="527"/>
      <c r="Z99" s="522"/>
      <c r="AA99" s="522"/>
      <c r="AB99" s="534">
        <f>ROUND(K99+N99+Q99+T99+W99,2)</f>
        <v>0</v>
      </c>
      <c r="AD99" s="81"/>
    </row>
    <row r="100" spans="1:37" ht="15.75" x14ac:dyDescent="0.25">
      <c r="A100" s="275"/>
      <c r="C100" s="282"/>
      <c r="D100" s="579" t="s">
        <v>122</v>
      </c>
      <c r="E100" s="274">
        <v>0.625</v>
      </c>
      <c r="F100" s="274">
        <v>0.625</v>
      </c>
      <c r="G100" s="274">
        <v>0.625</v>
      </c>
      <c r="H100" s="274">
        <v>0.625</v>
      </c>
      <c r="I100" s="274">
        <v>0.625</v>
      </c>
      <c r="J100" s="48"/>
      <c r="K100" s="520"/>
      <c r="L100" s="527"/>
      <c r="M100" s="527"/>
      <c r="N100" s="520"/>
      <c r="O100" s="527"/>
      <c r="P100" s="527"/>
      <c r="Q100" s="520"/>
      <c r="R100" s="527"/>
      <c r="S100" s="527"/>
      <c r="T100" s="520"/>
      <c r="U100" s="527"/>
      <c r="V100" s="527"/>
      <c r="W100" s="520"/>
      <c r="X100" s="527"/>
      <c r="Y100" s="527"/>
      <c r="Z100" s="527"/>
      <c r="AA100" s="527"/>
      <c r="AB100" s="542"/>
    </row>
    <row r="101" spans="1:37" ht="6.95" customHeight="1" x14ac:dyDescent="0.25">
      <c r="A101" s="275"/>
      <c r="B101" s="454"/>
      <c r="C101" s="282"/>
      <c r="D101" s="42"/>
      <c r="E101" s="455"/>
      <c r="F101" s="455"/>
      <c r="G101" s="455"/>
      <c r="H101" s="455"/>
      <c r="I101" s="455"/>
      <c r="J101" s="48"/>
      <c r="K101" s="520"/>
      <c r="L101" s="527"/>
      <c r="M101" s="527"/>
      <c r="N101" s="520"/>
      <c r="O101" s="527"/>
      <c r="P101" s="527"/>
      <c r="Q101" s="520"/>
      <c r="R101" s="527"/>
      <c r="S101" s="527"/>
      <c r="T101" s="520"/>
      <c r="U101" s="527"/>
      <c r="V101" s="527"/>
      <c r="W101" s="520"/>
      <c r="X101" s="527"/>
      <c r="Y101" s="527"/>
      <c r="Z101" s="527"/>
      <c r="AA101" s="527"/>
      <c r="AB101" s="542"/>
    </row>
    <row r="102" spans="1:37" ht="15.75" x14ac:dyDescent="0.25">
      <c r="A102" s="275"/>
      <c r="B102" s="76" t="s">
        <v>112</v>
      </c>
      <c r="C102" s="58"/>
      <c r="D102" s="57"/>
      <c r="E102" s="58"/>
      <c r="F102" s="58"/>
      <c r="G102" s="58"/>
      <c r="H102" s="58"/>
      <c r="I102" s="58"/>
      <c r="J102" s="59"/>
      <c r="K102" s="509">
        <f>SUM(K81,K87)</f>
        <v>0</v>
      </c>
      <c r="L102" s="504"/>
      <c r="M102" s="504"/>
      <c r="N102" s="509">
        <f>SUM(N81,N87)</f>
        <v>0</v>
      </c>
      <c r="O102" s="504"/>
      <c r="P102" s="504"/>
      <c r="Q102" s="509">
        <f>SUM(Q81,Q87)</f>
        <v>0</v>
      </c>
      <c r="R102" s="504"/>
      <c r="S102" s="504"/>
      <c r="T102" s="509">
        <f>SUM(T81,T87)</f>
        <v>0</v>
      </c>
      <c r="U102" s="504"/>
      <c r="V102" s="504"/>
      <c r="W102" s="509">
        <f>SUM(W81,W87)</f>
        <v>0</v>
      </c>
      <c r="X102" s="504"/>
      <c r="Y102" s="504"/>
      <c r="Z102" s="504"/>
      <c r="AA102" s="504"/>
      <c r="AB102" s="543">
        <f>SUM(K102:X102)</f>
        <v>0</v>
      </c>
    </row>
    <row r="103" spans="1:37" ht="6.95" customHeight="1" x14ac:dyDescent="0.25">
      <c r="A103" s="275"/>
      <c r="B103" s="282"/>
      <c r="C103" s="282"/>
      <c r="D103" s="42"/>
      <c r="E103" s="276"/>
      <c r="F103" s="276"/>
      <c r="G103" s="276"/>
      <c r="H103" s="276"/>
      <c r="I103" s="276"/>
      <c r="J103" s="48"/>
      <c r="K103" s="520"/>
      <c r="L103" s="527"/>
      <c r="M103" s="527"/>
      <c r="N103" s="520"/>
      <c r="O103" s="527"/>
      <c r="P103" s="527"/>
      <c r="Q103" s="520"/>
      <c r="R103" s="527"/>
      <c r="S103" s="527"/>
      <c r="T103" s="520"/>
      <c r="U103" s="527"/>
      <c r="V103" s="527"/>
      <c r="W103" s="520"/>
      <c r="X103" s="527"/>
      <c r="Y103" s="527"/>
      <c r="Z103" s="527"/>
      <c r="AA103" s="527"/>
      <c r="AB103" s="542"/>
    </row>
    <row r="104" spans="1:37" ht="15.75" x14ac:dyDescent="0.25">
      <c r="A104" s="243"/>
      <c r="B104" s="280" t="s">
        <v>88</v>
      </c>
      <c r="C104" s="41"/>
      <c r="D104" s="42"/>
      <c r="E104" s="276"/>
      <c r="F104" s="276"/>
      <c r="G104" s="276"/>
      <c r="H104" s="276"/>
      <c r="I104" s="276"/>
      <c r="J104" s="48"/>
      <c r="K104" s="520">
        <f>SUM(K102*$E$100)</f>
        <v>0</v>
      </c>
      <c r="L104" s="527"/>
      <c r="M104" s="527"/>
      <c r="N104" s="520">
        <f>SUM(N102*$F$100)</f>
        <v>0</v>
      </c>
      <c r="O104" s="527"/>
      <c r="P104" s="527"/>
      <c r="Q104" s="520">
        <f>SUM(Q102*$G$100)</f>
        <v>0</v>
      </c>
      <c r="R104" s="527"/>
      <c r="S104" s="527"/>
      <c r="T104" s="520">
        <f>SUM(T102*$H$100)</f>
        <v>0</v>
      </c>
      <c r="U104" s="527"/>
      <c r="V104" s="527"/>
      <c r="W104" s="520">
        <f>SUM(W102*$I$100)</f>
        <v>0</v>
      </c>
      <c r="X104" s="527"/>
      <c r="Y104" s="527"/>
      <c r="Z104" s="527"/>
      <c r="AA104" s="527"/>
      <c r="AB104" s="542">
        <f>ROUND(K104+N104+Q104+T104+W104,2)</f>
        <v>0</v>
      </c>
    </row>
    <row r="105" spans="1:37" ht="15.75" x14ac:dyDescent="0.25">
      <c r="A105" s="243"/>
      <c r="B105" s="280" t="s">
        <v>109</v>
      </c>
      <c r="C105" s="41"/>
      <c r="D105" s="42"/>
      <c r="E105" s="276"/>
      <c r="F105" s="276"/>
      <c r="G105" s="276"/>
      <c r="H105" s="276"/>
      <c r="I105" s="276"/>
      <c r="J105" s="48"/>
      <c r="K105" s="524">
        <f>SUM(K86)</f>
        <v>0</v>
      </c>
      <c r="L105" s="527"/>
      <c r="M105" s="527"/>
      <c r="N105" s="524">
        <f>SUM(N86)</f>
        <v>0</v>
      </c>
      <c r="O105" s="527"/>
      <c r="P105" s="527"/>
      <c r="Q105" s="524">
        <f>SUM(Q86)</f>
        <v>0</v>
      </c>
      <c r="R105" s="527"/>
      <c r="S105" s="527"/>
      <c r="T105" s="524">
        <f>SUM(T86)</f>
        <v>0</v>
      </c>
      <c r="U105" s="527"/>
      <c r="V105" s="527"/>
      <c r="W105" s="524">
        <f>SUM(W86)</f>
        <v>0</v>
      </c>
      <c r="X105" s="527"/>
      <c r="Y105" s="527"/>
      <c r="Z105" s="527"/>
      <c r="AA105" s="527"/>
      <c r="AB105" s="544">
        <f>ROUND(K105+N105+Q105+T105+W105,2)</f>
        <v>0</v>
      </c>
    </row>
    <row r="106" spans="1:37" ht="15.75" x14ac:dyDescent="0.25">
      <c r="A106" s="65" t="s">
        <v>87</v>
      </c>
      <c r="B106" s="450"/>
      <c r="C106" s="80"/>
      <c r="D106" s="79"/>
      <c r="E106" s="79"/>
      <c r="F106" s="80"/>
      <c r="G106" s="451"/>
      <c r="H106" s="451"/>
      <c r="I106" s="451"/>
      <c r="J106" s="48"/>
      <c r="K106" s="541">
        <f>SUM(K104:K105)</f>
        <v>0</v>
      </c>
      <c r="L106" s="527"/>
      <c r="M106" s="527"/>
      <c r="N106" s="541">
        <f>SUM(N104:N105)</f>
        <v>0</v>
      </c>
      <c r="O106" s="527"/>
      <c r="P106" s="527"/>
      <c r="Q106" s="541">
        <f>SUM(Q104:Q105)</f>
        <v>0</v>
      </c>
      <c r="R106" s="527"/>
      <c r="S106" s="527"/>
      <c r="T106" s="541">
        <f>SUM(T104:T105)</f>
        <v>0</v>
      </c>
      <c r="U106" s="527"/>
      <c r="V106" s="527"/>
      <c r="W106" s="541">
        <f>SUM(W104:W105)</f>
        <v>0</v>
      </c>
      <c r="X106" s="527"/>
      <c r="Y106" s="527"/>
      <c r="Z106" s="522"/>
      <c r="AA106" s="522"/>
      <c r="AB106" s="534">
        <f>ROUND(K106+N106+Q106+T106+W106,2)</f>
        <v>0</v>
      </c>
      <c r="AD106" s="7"/>
    </row>
    <row r="107" spans="1:37" ht="15.75" x14ac:dyDescent="0.25">
      <c r="A107" s="49"/>
      <c r="C107" s="41"/>
      <c r="D107" s="42"/>
      <c r="E107" s="41"/>
      <c r="F107" s="41"/>
      <c r="G107" s="41"/>
      <c r="H107" s="41"/>
      <c r="I107" s="41"/>
      <c r="J107" s="48"/>
      <c r="K107" s="520"/>
      <c r="L107" s="527"/>
      <c r="M107" s="527"/>
      <c r="N107" s="520"/>
      <c r="O107" s="527"/>
      <c r="P107" s="527"/>
      <c r="Q107" s="520"/>
      <c r="R107" s="527"/>
      <c r="S107" s="527"/>
      <c r="T107" s="520"/>
      <c r="U107" s="527"/>
      <c r="V107" s="527"/>
      <c r="W107" s="520"/>
      <c r="X107" s="527"/>
      <c r="Y107" s="527"/>
      <c r="Z107" s="527"/>
      <c r="AA107" s="527"/>
      <c r="AB107" s="535"/>
    </row>
    <row r="108" spans="1:37" s="10" customFormat="1" ht="16.5" thickBot="1" x14ac:dyDescent="0.3">
      <c r="A108" s="65" t="s">
        <v>10</v>
      </c>
      <c r="B108" s="448"/>
      <c r="C108" s="67"/>
      <c r="D108" s="66"/>
      <c r="E108" s="67"/>
      <c r="F108" s="67"/>
      <c r="G108" s="624"/>
      <c r="H108" s="624"/>
      <c r="I108" s="624"/>
      <c r="J108" s="48"/>
      <c r="K108" s="545">
        <f>SUM(K99,K106)</f>
        <v>0</v>
      </c>
      <c r="L108" s="527"/>
      <c r="M108" s="527"/>
      <c r="N108" s="545">
        <f>SUM(N99,N106)</f>
        <v>0</v>
      </c>
      <c r="O108" s="527"/>
      <c r="P108" s="527"/>
      <c r="Q108" s="545">
        <f>SUM(Q99,Q106)</f>
        <v>0</v>
      </c>
      <c r="R108" s="527"/>
      <c r="S108" s="527"/>
      <c r="T108" s="545">
        <f>SUM(T99,T106)</f>
        <v>0</v>
      </c>
      <c r="U108" s="527"/>
      <c r="V108" s="527"/>
      <c r="W108" s="545">
        <f>SUM(W99,W106)</f>
        <v>0</v>
      </c>
      <c r="X108" s="527"/>
      <c r="Y108" s="527"/>
      <c r="Z108" s="522"/>
      <c r="AA108" s="522"/>
      <c r="AB108" s="546">
        <f>ROUND(K108+N108+Q108+T108+W108,2)</f>
        <v>0</v>
      </c>
      <c r="AC108" s="47"/>
      <c r="AD108" s="81"/>
      <c r="AK108" s="280"/>
    </row>
    <row r="109" spans="1:37" ht="13.5" thickTop="1" x14ac:dyDescent="0.2">
      <c r="A109" s="71"/>
      <c r="B109" s="246"/>
      <c r="C109" s="74"/>
      <c r="D109" s="72"/>
      <c r="E109" s="74"/>
      <c r="F109" s="74"/>
      <c r="G109" s="74"/>
      <c r="H109" s="74"/>
      <c r="I109" s="74"/>
      <c r="J109" s="82"/>
      <c r="K109" s="370"/>
      <c r="L109" s="371"/>
      <c r="M109" s="371"/>
      <c r="N109" s="370"/>
      <c r="O109" s="371"/>
      <c r="P109" s="371"/>
      <c r="Q109" s="370"/>
      <c r="R109" s="371"/>
      <c r="S109" s="371"/>
      <c r="T109" s="370"/>
      <c r="U109" s="371"/>
      <c r="V109" s="371"/>
      <c r="W109" s="370"/>
      <c r="X109" s="371"/>
      <c r="Y109" s="371"/>
      <c r="Z109" s="371"/>
      <c r="AA109" s="371"/>
      <c r="AB109" s="375"/>
    </row>
    <row r="110" spans="1:37" x14ac:dyDescent="0.2">
      <c r="A110" s="42"/>
      <c r="B110" s="42"/>
      <c r="C110" s="41"/>
      <c r="D110" s="42"/>
      <c r="E110" s="41"/>
      <c r="F110" s="41"/>
      <c r="G110" s="41"/>
      <c r="H110" s="41"/>
      <c r="I110" s="41"/>
      <c r="K110" s="364"/>
      <c r="L110" s="369"/>
      <c r="M110" s="369"/>
      <c r="N110" s="364"/>
      <c r="O110" s="369"/>
      <c r="P110" s="369"/>
      <c r="Q110" s="364"/>
      <c r="R110" s="369"/>
      <c r="S110" s="369"/>
      <c r="T110" s="364"/>
      <c r="U110" s="369"/>
      <c r="V110" s="369"/>
      <c r="W110" s="364"/>
      <c r="X110" s="369"/>
      <c r="Y110" s="369"/>
      <c r="Z110" s="369"/>
      <c r="AA110" s="369"/>
      <c r="AB110" s="369"/>
    </row>
    <row r="111" spans="1:37" hidden="1" x14ac:dyDescent="0.2">
      <c r="A111" s="240" t="s">
        <v>60</v>
      </c>
      <c r="B111" s="204"/>
      <c r="C111" s="64"/>
      <c r="D111" s="60"/>
      <c r="E111" s="64"/>
      <c r="F111" s="64"/>
      <c r="G111" s="64"/>
      <c r="H111" s="64"/>
      <c r="I111" s="64"/>
      <c r="J111" s="241"/>
      <c r="K111" s="365"/>
      <c r="L111" s="372"/>
      <c r="M111" s="372"/>
      <c r="N111" s="365"/>
      <c r="O111" s="372"/>
      <c r="P111" s="372"/>
      <c r="Q111" s="365"/>
      <c r="R111" s="372"/>
      <c r="S111" s="372"/>
      <c r="T111" s="365"/>
      <c r="U111" s="372"/>
      <c r="V111" s="372"/>
      <c r="W111" s="365"/>
      <c r="X111" s="372"/>
      <c r="Y111" s="372"/>
      <c r="Z111" s="372"/>
      <c r="AA111" s="372"/>
      <c r="AB111" s="380"/>
    </row>
    <row r="112" spans="1:37" ht="13.5" hidden="1" x14ac:dyDescent="0.25">
      <c r="A112" s="141" t="s">
        <v>110</v>
      </c>
      <c r="B112" s="55"/>
      <c r="C112" s="41"/>
      <c r="D112" s="42"/>
      <c r="E112" s="441"/>
      <c r="F112" s="441"/>
      <c r="G112" s="441"/>
      <c r="H112" s="441"/>
      <c r="I112" s="441"/>
      <c r="K112" s="317"/>
      <c r="L112" s="369"/>
      <c r="M112" s="369"/>
      <c r="N112" s="317"/>
      <c r="O112" s="369"/>
      <c r="P112" s="369"/>
      <c r="Q112" s="317"/>
      <c r="R112" s="369"/>
      <c r="S112" s="369"/>
      <c r="T112" s="317"/>
      <c r="U112" s="369"/>
      <c r="V112" s="369"/>
      <c r="W112" s="317"/>
      <c r="X112" s="369"/>
      <c r="Y112" s="369"/>
      <c r="Z112" s="369"/>
      <c r="AA112" s="369"/>
      <c r="AB112" s="354">
        <f>SUM(K112:X112)</f>
        <v>0</v>
      </c>
    </row>
    <row r="113" spans="1:37" hidden="1" x14ac:dyDescent="0.2">
      <c r="A113" s="243" t="s">
        <v>33</v>
      </c>
      <c r="B113" s="55"/>
      <c r="C113" s="41"/>
      <c r="D113" s="42"/>
      <c r="E113" s="41"/>
      <c r="F113" s="41"/>
      <c r="G113" s="41"/>
      <c r="H113" s="41"/>
      <c r="I113" s="41"/>
      <c r="K113" s="373">
        <f>SUM(K112-K93)</f>
        <v>0</v>
      </c>
      <c r="L113" s="374"/>
      <c r="M113" s="374"/>
      <c r="N113" s="373">
        <f>SUM(N112-N93)</f>
        <v>0</v>
      </c>
      <c r="O113" s="374"/>
      <c r="P113" s="374"/>
      <c r="Q113" s="373">
        <f>SUM(Q112-Q93)</f>
        <v>0</v>
      </c>
      <c r="R113" s="374"/>
      <c r="S113" s="374"/>
      <c r="T113" s="373">
        <f>SUM(T112-T93)</f>
        <v>0</v>
      </c>
      <c r="U113" s="374"/>
      <c r="V113" s="374"/>
      <c r="W113" s="373">
        <f>SUM(W112-W93)</f>
        <v>0</v>
      </c>
      <c r="X113" s="374"/>
      <c r="Y113" s="374"/>
      <c r="Z113" s="374"/>
      <c r="AA113" s="374"/>
      <c r="AB113" s="378">
        <f>SUM(AB112-AB93)</f>
        <v>0</v>
      </c>
    </row>
    <row r="114" spans="1:37" hidden="1" x14ac:dyDescent="0.2">
      <c r="A114" s="71"/>
      <c r="B114" s="246"/>
      <c r="C114" s="74"/>
      <c r="D114" s="72"/>
      <c r="E114" s="74"/>
      <c r="F114" s="74"/>
      <c r="G114" s="74"/>
      <c r="H114" s="74"/>
      <c r="I114" s="74"/>
      <c r="J114" s="82"/>
      <c r="K114" s="366"/>
      <c r="L114" s="367"/>
      <c r="M114" s="367"/>
      <c r="N114" s="366"/>
      <c r="O114" s="367"/>
      <c r="P114" s="367"/>
      <c r="Q114" s="366"/>
      <c r="R114" s="367"/>
      <c r="S114" s="367"/>
      <c r="T114" s="366"/>
      <c r="U114" s="367"/>
      <c r="V114" s="367"/>
      <c r="W114" s="366"/>
      <c r="X114" s="367"/>
      <c r="Y114" s="367"/>
      <c r="Z114" s="367"/>
      <c r="AA114" s="367"/>
      <c r="AB114" s="379"/>
    </row>
    <row r="115" spans="1:37" hidden="1" x14ac:dyDescent="0.2">
      <c r="A115" s="42"/>
      <c r="B115" s="42"/>
      <c r="C115" s="41"/>
      <c r="D115" s="42"/>
      <c r="E115" s="41"/>
      <c r="F115" s="41"/>
      <c r="G115" s="41"/>
      <c r="H115" s="41"/>
      <c r="I115" s="41"/>
      <c r="K115" s="364"/>
      <c r="L115" s="369"/>
      <c r="M115" s="369"/>
      <c r="N115" s="364"/>
      <c r="O115" s="369"/>
      <c r="P115" s="369"/>
      <c r="Q115" s="364"/>
      <c r="R115" s="369"/>
      <c r="S115" s="369"/>
      <c r="T115" s="364"/>
      <c r="U115" s="369"/>
      <c r="V115" s="369"/>
      <c r="W115" s="364"/>
      <c r="X115" s="369"/>
      <c r="Y115" s="369"/>
      <c r="Z115" s="369"/>
      <c r="AA115" s="369"/>
      <c r="AB115" s="369"/>
    </row>
    <row r="116" spans="1:37" s="4" customFormat="1" hidden="1" x14ac:dyDescent="0.2">
      <c r="A116" s="240" t="s">
        <v>60</v>
      </c>
      <c r="B116" s="60"/>
      <c r="C116" s="64"/>
      <c r="D116" s="60"/>
      <c r="E116" s="64"/>
      <c r="F116" s="64"/>
      <c r="G116" s="64"/>
      <c r="H116" s="64"/>
      <c r="I116" s="64"/>
      <c r="J116" s="241"/>
      <c r="K116" s="365"/>
      <c r="L116" s="372"/>
      <c r="M116" s="372"/>
      <c r="N116" s="365"/>
      <c r="O116" s="372"/>
      <c r="P116" s="372"/>
      <c r="Q116" s="365"/>
      <c r="R116" s="372"/>
      <c r="S116" s="372"/>
      <c r="T116" s="365"/>
      <c r="U116" s="372"/>
      <c r="V116" s="372"/>
      <c r="W116" s="365"/>
      <c r="X116" s="372"/>
      <c r="Y116" s="372"/>
      <c r="Z116" s="372"/>
      <c r="AA116" s="372"/>
      <c r="AB116" s="376"/>
      <c r="AC116" s="53"/>
      <c r="AK116" s="42"/>
    </row>
    <row r="117" spans="1:37" ht="13.5" hidden="1" x14ac:dyDescent="0.25">
      <c r="A117" s="141" t="s">
        <v>111</v>
      </c>
      <c r="B117" s="102"/>
      <c r="C117" s="41"/>
      <c r="D117" s="42"/>
      <c r="E117" s="441"/>
      <c r="F117" s="441"/>
      <c r="G117" s="441"/>
      <c r="H117" s="441"/>
      <c r="I117" s="441"/>
      <c r="K117" s="317"/>
      <c r="L117" s="374"/>
      <c r="M117" s="374"/>
      <c r="N117" s="317"/>
      <c r="O117" s="374"/>
      <c r="P117" s="374"/>
      <c r="Q117" s="317"/>
      <c r="R117" s="374"/>
      <c r="S117" s="374"/>
      <c r="T117" s="317"/>
      <c r="U117" s="374"/>
      <c r="V117" s="374"/>
      <c r="W117" s="317"/>
      <c r="X117" s="374"/>
      <c r="Y117" s="374"/>
      <c r="Z117" s="374"/>
      <c r="AA117" s="374"/>
      <c r="AB117" s="377">
        <f>SUM(K117:X117)</f>
        <v>0</v>
      </c>
    </row>
    <row r="118" spans="1:37" hidden="1" x14ac:dyDescent="0.2">
      <c r="A118" s="243" t="s">
        <v>33</v>
      </c>
      <c r="B118" s="42"/>
      <c r="C118" s="41"/>
      <c r="D118" s="42"/>
      <c r="E118" s="84"/>
      <c r="F118" s="84"/>
      <c r="G118" s="84"/>
      <c r="H118" s="84"/>
      <c r="I118" s="84"/>
      <c r="K118" s="373">
        <f>SUM(K117-K108)</f>
        <v>0</v>
      </c>
      <c r="L118" s="374"/>
      <c r="M118" s="374"/>
      <c r="N118" s="373">
        <f>SUM(N117-N108)</f>
        <v>0</v>
      </c>
      <c r="O118" s="374"/>
      <c r="P118" s="374"/>
      <c r="Q118" s="373">
        <f>SUM(Q117-Q108)</f>
        <v>0</v>
      </c>
      <c r="R118" s="374"/>
      <c r="S118" s="374"/>
      <c r="T118" s="373">
        <f>SUM(T117-T108)</f>
        <v>0</v>
      </c>
      <c r="U118" s="374"/>
      <c r="V118" s="374"/>
      <c r="W118" s="373">
        <f>SUM(W117-W108)</f>
        <v>0</v>
      </c>
      <c r="X118" s="374"/>
      <c r="Y118" s="374"/>
      <c r="Z118" s="374"/>
      <c r="AA118" s="374"/>
      <c r="AB118" s="378">
        <f>SUM(AB117-AB108)</f>
        <v>0</v>
      </c>
    </row>
    <row r="119" spans="1:37" hidden="1" x14ac:dyDescent="0.2">
      <c r="A119" s="44"/>
      <c r="B119" s="72"/>
      <c r="C119" s="74"/>
      <c r="D119" s="72"/>
      <c r="E119" s="74"/>
      <c r="F119" s="74"/>
      <c r="G119" s="74"/>
      <c r="H119" s="74"/>
      <c r="I119" s="74"/>
      <c r="J119" s="82"/>
      <c r="K119" s="366"/>
      <c r="L119" s="367"/>
      <c r="M119" s="367"/>
      <c r="N119" s="366"/>
      <c r="O119" s="367"/>
      <c r="P119" s="367"/>
      <c r="Q119" s="366"/>
      <c r="R119" s="367"/>
      <c r="S119" s="367"/>
      <c r="T119" s="366"/>
      <c r="U119" s="367"/>
      <c r="V119" s="367"/>
      <c r="W119" s="366"/>
      <c r="X119" s="367"/>
      <c r="Y119" s="367"/>
      <c r="Z119" s="367"/>
      <c r="AA119" s="367"/>
      <c r="AB119" s="379"/>
    </row>
    <row r="120" spans="1:37" hidden="1" x14ac:dyDescent="0.2">
      <c r="A120" s="42"/>
      <c r="B120" s="4"/>
      <c r="C120" s="41"/>
      <c r="E120" s="41"/>
      <c r="F120" s="41"/>
      <c r="G120" s="41"/>
      <c r="H120" s="41"/>
      <c r="I120" s="41"/>
      <c r="K120" s="363"/>
      <c r="L120" s="360"/>
      <c r="M120" s="360"/>
      <c r="N120" s="363"/>
      <c r="O120" s="360"/>
      <c r="P120" s="360"/>
      <c r="Q120" s="363"/>
      <c r="R120" s="360"/>
      <c r="S120" s="360"/>
      <c r="T120" s="363"/>
      <c r="U120" s="360"/>
      <c r="V120" s="360"/>
      <c r="W120" s="363"/>
      <c r="X120" s="360"/>
      <c r="Y120" s="360"/>
      <c r="Z120" s="360"/>
      <c r="AA120" s="360"/>
      <c r="AB120" s="363"/>
    </row>
    <row r="121" spans="1:37" hidden="1" x14ac:dyDescent="0.2">
      <c r="A121" s="42"/>
      <c r="B121" s="72"/>
      <c r="C121" s="247"/>
      <c r="D121" s="72"/>
      <c r="K121" s="381"/>
      <c r="L121" s="359"/>
      <c r="M121" s="359"/>
      <c r="N121" s="381"/>
      <c r="O121" s="359"/>
      <c r="P121" s="359"/>
      <c r="Q121" s="381"/>
      <c r="R121" s="359"/>
      <c r="S121" s="359"/>
      <c r="T121" s="381"/>
      <c r="U121" s="359"/>
      <c r="V121" s="359"/>
      <c r="W121" s="381"/>
      <c r="X121" s="359"/>
      <c r="Y121" s="359"/>
      <c r="Z121" s="359"/>
      <c r="AA121" s="359"/>
      <c r="AB121" s="359"/>
    </row>
    <row r="122" spans="1:37" hidden="1" x14ac:dyDescent="0.2">
      <c r="A122" s="251" t="s">
        <v>55</v>
      </c>
      <c r="C122" s="8"/>
      <c r="D122" s="8"/>
      <c r="E122" s="244"/>
      <c r="F122" s="460" t="s">
        <v>114</v>
      </c>
      <c r="G122" s="461"/>
      <c r="H122" s="461"/>
      <c r="I122" s="462"/>
      <c r="J122" s="463"/>
      <c r="K122" s="382"/>
      <c r="L122" s="383"/>
      <c r="M122" s="383"/>
      <c r="N122" s="382"/>
      <c r="O122" s="383"/>
      <c r="P122" s="383"/>
      <c r="Q122" s="382"/>
      <c r="R122" s="383"/>
      <c r="S122" s="383"/>
      <c r="T122" s="382"/>
      <c r="U122" s="383"/>
      <c r="V122" s="383"/>
      <c r="W122" s="382"/>
      <c r="X122" s="383"/>
      <c r="Y122" s="383"/>
      <c r="Z122" s="383"/>
      <c r="AA122" s="383"/>
      <c r="AB122" s="384"/>
    </row>
    <row r="123" spans="1:37" hidden="1" x14ac:dyDescent="0.2">
      <c r="A123" s="205" t="s">
        <v>117</v>
      </c>
      <c r="C123" s="8"/>
      <c r="D123" s="8"/>
      <c r="E123" s="464">
        <v>25000</v>
      </c>
      <c r="F123" s="456"/>
      <c r="G123" s="456"/>
      <c r="H123" s="459"/>
      <c r="I123" s="457"/>
      <c r="J123" s="458"/>
      <c r="K123" s="507">
        <f>SUM($E$123*$F$123)</f>
        <v>0</v>
      </c>
      <c r="L123" s="547"/>
      <c r="M123" s="547"/>
      <c r="N123" s="507">
        <f>SUM($E$123*$G$123)</f>
        <v>0</v>
      </c>
      <c r="O123" s="547"/>
      <c r="P123" s="547"/>
      <c r="Q123" s="507">
        <f>SUM($E$123*$H$123)</f>
        <v>0</v>
      </c>
      <c r="R123" s="547"/>
      <c r="S123" s="547"/>
      <c r="T123" s="507">
        <f>SUM($E$123*$I$123)</f>
        <v>0</v>
      </c>
      <c r="U123" s="547"/>
      <c r="V123" s="547"/>
      <c r="W123" s="507">
        <f>SUM($E$123*$J$123)</f>
        <v>0</v>
      </c>
      <c r="X123" s="385"/>
      <c r="Y123" s="385"/>
      <c r="Z123" s="385"/>
      <c r="AA123" s="385"/>
      <c r="AB123" s="354">
        <f>SUM(K123:X123)</f>
        <v>0</v>
      </c>
    </row>
    <row r="124" spans="1:37" hidden="1" x14ac:dyDescent="0.2">
      <c r="A124" s="206" t="s">
        <v>113</v>
      </c>
      <c r="D124" s="42"/>
      <c r="K124" s="548">
        <f>SUM(K86)</f>
        <v>0</v>
      </c>
      <c r="L124" s="547"/>
      <c r="M124" s="547"/>
      <c r="N124" s="548">
        <f>SUM(N86)</f>
        <v>0</v>
      </c>
      <c r="O124" s="547"/>
      <c r="P124" s="547"/>
      <c r="Q124" s="548">
        <f>SUM(Q86)</f>
        <v>0</v>
      </c>
      <c r="R124" s="547"/>
      <c r="S124" s="547"/>
      <c r="T124" s="548">
        <f>SUM(T86)</f>
        <v>0</v>
      </c>
      <c r="U124" s="547"/>
      <c r="V124" s="547"/>
      <c r="W124" s="548">
        <f>SUM(W86)</f>
        <v>0</v>
      </c>
      <c r="X124" s="385"/>
      <c r="Y124" s="385"/>
      <c r="Z124" s="385"/>
      <c r="AA124" s="385"/>
      <c r="AB124" s="375">
        <f t="shared" ref="AB124:AB132" si="78">SUM(K124:X124)</f>
        <v>0</v>
      </c>
    </row>
    <row r="125" spans="1:37" hidden="1" x14ac:dyDescent="0.2">
      <c r="A125" s="206" t="s">
        <v>116</v>
      </c>
      <c r="D125" s="42"/>
      <c r="K125" s="549">
        <f>SUM(K123:K124)</f>
        <v>0</v>
      </c>
      <c r="L125" s="547"/>
      <c r="M125" s="547"/>
      <c r="N125" s="549">
        <f>SUM(N123:N124)</f>
        <v>0</v>
      </c>
      <c r="O125" s="547"/>
      <c r="P125" s="547"/>
      <c r="Q125" s="549">
        <f>SUM(Q123:Q124)</f>
        <v>0</v>
      </c>
      <c r="R125" s="547"/>
      <c r="S125" s="547"/>
      <c r="T125" s="549">
        <f>SUM(T123:T124)</f>
        <v>0</v>
      </c>
      <c r="U125" s="547"/>
      <c r="V125" s="547"/>
      <c r="W125" s="549">
        <f>SUM(W123:W124)</f>
        <v>0</v>
      </c>
      <c r="X125" s="385"/>
      <c r="Y125" s="385"/>
      <c r="Z125" s="385"/>
      <c r="AA125" s="385"/>
      <c r="AB125" s="354">
        <f t="shared" si="78"/>
        <v>0</v>
      </c>
    </row>
    <row r="126" spans="1:37" ht="6.95" hidden="1" customHeight="1" x14ac:dyDescent="0.2">
      <c r="A126" s="206"/>
      <c r="D126" s="42"/>
      <c r="K126" s="549"/>
      <c r="L126" s="547"/>
      <c r="M126" s="547"/>
      <c r="N126" s="549"/>
      <c r="O126" s="547"/>
      <c r="P126" s="547"/>
      <c r="Q126" s="549"/>
      <c r="R126" s="547"/>
      <c r="S126" s="547"/>
      <c r="T126" s="549"/>
      <c r="U126" s="547"/>
      <c r="V126" s="547"/>
      <c r="W126" s="549"/>
      <c r="X126" s="385"/>
      <c r="Y126" s="385"/>
      <c r="Z126" s="385"/>
      <c r="AA126" s="385"/>
      <c r="AB126" s="354"/>
    </row>
    <row r="127" spans="1:37" hidden="1" x14ac:dyDescent="0.2">
      <c r="A127" s="205" t="s">
        <v>118</v>
      </c>
      <c r="D127" s="42"/>
      <c r="K127" s="549">
        <f>SUM(K123:K124)</f>
        <v>0</v>
      </c>
      <c r="L127" s="547"/>
      <c r="M127" s="547"/>
      <c r="N127" s="549">
        <f>SUM(N123:N124)</f>
        <v>0</v>
      </c>
      <c r="O127" s="547"/>
      <c r="P127" s="547"/>
      <c r="Q127" s="549">
        <f>SUM(Q123:Q124)</f>
        <v>0</v>
      </c>
      <c r="R127" s="547"/>
      <c r="S127" s="547"/>
      <c r="T127" s="549">
        <f>SUM(T123:T124)</f>
        <v>0</v>
      </c>
      <c r="U127" s="547"/>
      <c r="V127" s="547"/>
      <c r="W127" s="549">
        <f>SUM(W123:W124)</f>
        <v>0</v>
      </c>
      <c r="X127" s="385"/>
      <c r="Y127" s="385"/>
      <c r="Z127" s="385"/>
      <c r="AA127" s="385"/>
      <c r="AB127" s="354">
        <f t="shared" si="78"/>
        <v>0</v>
      </c>
    </row>
    <row r="128" spans="1:37" hidden="1" x14ac:dyDescent="0.2">
      <c r="A128" s="206" t="s">
        <v>61</v>
      </c>
      <c r="K128" s="508">
        <f>SUM(K88)</f>
        <v>0</v>
      </c>
      <c r="L128" s="540"/>
      <c r="M128" s="540"/>
      <c r="N128" s="508">
        <f>SUM(N88)</f>
        <v>0</v>
      </c>
      <c r="O128" s="540"/>
      <c r="P128" s="540"/>
      <c r="Q128" s="508">
        <f>SUM(Q88)</f>
        <v>0</v>
      </c>
      <c r="R128" s="540"/>
      <c r="S128" s="540"/>
      <c r="T128" s="508">
        <f>SUM(T88)</f>
        <v>0</v>
      </c>
      <c r="U128" s="540"/>
      <c r="V128" s="540"/>
      <c r="W128" s="508">
        <f>SUM(W88)</f>
        <v>0</v>
      </c>
      <c r="X128" s="359"/>
      <c r="Y128" s="359"/>
      <c r="Z128" s="359"/>
      <c r="AA128" s="359"/>
      <c r="AB128" s="112">
        <f>SUM(K128:Q128)</f>
        <v>0</v>
      </c>
    </row>
    <row r="129" spans="1:28" hidden="1" x14ac:dyDescent="0.2">
      <c r="A129" s="206" t="s">
        <v>115</v>
      </c>
      <c r="D129" s="42"/>
      <c r="K129" s="549">
        <f>SUM(K127-K128)</f>
        <v>0</v>
      </c>
      <c r="L129" s="547"/>
      <c r="M129" s="547"/>
      <c r="N129" s="549">
        <f>SUM(N127-N128)</f>
        <v>0</v>
      </c>
      <c r="O129" s="547"/>
      <c r="P129" s="547"/>
      <c r="Q129" s="549">
        <f>SUM(Q127-Q128)</f>
        <v>0</v>
      </c>
      <c r="R129" s="547"/>
      <c r="S129" s="547"/>
      <c r="T129" s="549">
        <f>SUM(T127-T128)</f>
        <v>0</v>
      </c>
      <c r="U129" s="547"/>
      <c r="V129" s="547"/>
      <c r="W129" s="549">
        <f>SUM(W127-W128)</f>
        <v>0</v>
      </c>
      <c r="X129" s="385"/>
      <c r="Y129" s="385"/>
      <c r="Z129" s="385"/>
      <c r="AA129" s="385"/>
      <c r="AB129" s="354">
        <f t="shared" si="78"/>
        <v>0</v>
      </c>
    </row>
    <row r="130" spans="1:28" hidden="1" x14ac:dyDescent="0.2">
      <c r="A130" s="206" t="s">
        <v>62</v>
      </c>
      <c r="D130" s="42"/>
      <c r="K130" s="452">
        <f>SUM(E100)</f>
        <v>0.625</v>
      </c>
      <c r="L130" s="385"/>
      <c r="M130" s="385"/>
      <c r="N130" s="452">
        <f>SUM(F100)</f>
        <v>0.625</v>
      </c>
      <c r="O130" s="385"/>
      <c r="P130" s="385"/>
      <c r="Q130" s="452">
        <f>SUM(G100)</f>
        <v>0.625</v>
      </c>
      <c r="R130" s="385"/>
      <c r="S130" s="385"/>
      <c r="T130" s="452">
        <f>SUM(H100)</f>
        <v>0.625</v>
      </c>
      <c r="U130" s="385"/>
      <c r="V130" s="385"/>
      <c r="W130" s="452">
        <f>SUM(I100)</f>
        <v>0.625</v>
      </c>
      <c r="X130" s="385"/>
      <c r="Y130" s="385"/>
      <c r="Z130" s="385"/>
      <c r="AA130" s="385"/>
      <c r="AB130" s="354"/>
    </row>
    <row r="131" spans="1:28" hidden="1" x14ac:dyDescent="0.2">
      <c r="A131" s="206" t="s">
        <v>54</v>
      </c>
      <c r="D131" s="42"/>
      <c r="K131" s="549">
        <f>SUM(K129*K130)</f>
        <v>0</v>
      </c>
      <c r="L131" s="547"/>
      <c r="M131" s="547"/>
      <c r="N131" s="549">
        <f>SUM(N129*N130)</f>
        <v>0</v>
      </c>
      <c r="O131" s="547"/>
      <c r="P131" s="547"/>
      <c r="Q131" s="549">
        <f>SUM(Q129*Q130)</f>
        <v>0</v>
      </c>
      <c r="R131" s="547"/>
      <c r="S131" s="547"/>
      <c r="T131" s="549">
        <f>SUM(T129*T130)</f>
        <v>0</v>
      </c>
      <c r="U131" s="547"/>
      <c r="V131" s="547"/>
      <c r="W131" s="549">
        <f>SUM(W129*W130)</f>
        <v>0</v>
      </c>
      <c r="X131" s="385"/>
      <c r="Y131" s="385"/>
      <c r="Z131" s="385"/>
      <c r="AA131" s="385"/>
      <c r="AB131" s="354">
        <f t="shared" si="78"/>
        <v>0</v>
      </c>
    </row>
    <row r="132" spans="1:28" ht="13.5" hidden="1" thickBot="1" x14ac:dyDescent="0.25">
      <c r="A132" s="205" t="s">
        <v>63</v>
      </c>
      <c r="D132" s="42"/>
      <c r="K132" s="388">
        <f>SUM(K129+K131+K128)</f>
        <v>0</v>
      </c>
      <c r="L132" s="385"/>
      <c r="M132" s="385"/>
      <c r="N132" s="388">
        <f>SUM(N129+N131+N128)</f>
        <v>0</v>
      </c>
      <c r="O132" s="385"/>
      <c r="P132" s="385"/>
      <c r="Q132" s="388">
        <f>SUM(Q129+Q131+Q128)</f>
        <v>0</v>
      </c>
      <c r="R132" s="385"/>
      <c r="S132" s="385"/>
      <c r="T132" s="388">
        <f>SUM(T129+T131+T128)</f>
        <v>0</v>
      </c>
      <c r="U132" s="385"/>
      <c r="V132" s="385"/>
      <c r="W132" s="388">
        <f>SUM(W129+W131+W128)</f>
        <v>0</v>
      </c>
      <c r="X132" s="385"/>
      <c r="Y132" s="385"/>
      <c r="Z132" s="385"/>
      <c r="AA132" s="385"/>
      <c r="AB132" s="389">
        <f t="shared" si="78"/>
        <v>0</v>
      </c>
    </row>
    <row r="133" spans="1:28" ht="13.5" hidden="1" thickTop="1" x14ac:dyDescent="0.2">
      <c r="A133" s="206"/>
      <c r="D133" s="42"/>
      <c r="K133" s="387"/>
      <c r="L133" s="385"/>
      <c r="M133" s="385"/>
      <c r="N133" s="387"/>
      <c r="O133" s="385"/>
      <c r="P133" s="385"/>
      <c r="Q133" s="387"/>
      <c r="R133" s="385"/>
      <c r="S133" s="385"/>
      <c r="T133" s="387"/>
      <c r="U133" s="385"/>
      <c r="V133" s="385"/>
      <c r="W133" s="387"/>
      <c r="X133" s="385"/>
      <c r="Y133" s="385"/>
      <c r="Z133" s="385"/>
      <c r="AA133" s="385"/>
      <c r="AB133" s="390"/>
    </row>
    <row r="134" spans="1:28" ht="13.5" hidden="1" thickBot="1" x14ac:dyDescent="0.25">
      <c r="A134" s="205" t="s">
        <v>56</v>
      </c>
      <c r="D134" s="42"/>
      <c r="K134" s="391">
        <f>SUM(K132-K108)</f>
        <v>0</v>
      </c>
      <c r="L134" s="385"/>
      <c r="M134" s="385"/>
      <c r="N134" s="391">
        <f>SUM(N132-N108)</f>
        <v>0</v>
      </c>
      <c r="O134" s="385"/>
      <c r="P134" s="385"/>
      <c r="Q134" s="391">
        <f>SUM(Q132-Q108)</f>
        <v>0</v>
      </c>
      <c r="R134" s="385"/>
      <c r="S134" s="385"/>
      <c r="T134" s="391">
        <f>SUM(T132-T108)</f>
        <v>0</v>
      </c>
      <c r="U134" s="385"/>
      <c r="V134" s="385"/>
      <c r="W134" s="391">
        <f>SUM(W132-W108)</f>
        <v>0</v>
      </c>
      <c r="X134" s="385"/>
      <c r="Y134" s="385"/>
      <c r="Z134" s="385"/>
      <c r="AA134" s="385"/>
      <c r="AB134" s="392">
        <f>SUM(AB132-AB108)</f>
        <v>0</v>
      </c>
    </row>
    <row r="135" spans="1:28" hidden="1" x14ac:dyDescent="0.2">
      <c r="A135" s="245"/>
      <c r="B135" s="246"/>
      <c r="C135" s="247"/>
      <c r="D135" s="72"/>
      <c r="E135" s="247"/>
      <c r="F135" s="247"/>
      <c r="G135" s="247"/>
      <c r="H135" s="247"/>
      <c r="I135" s="247"/>
      <c r="J135" s="82"/>
      <c r="K135" s="386"/>
      <c r="L135" s="393"/>
      <c r="M135" s="393"/>
      <c r="N135" s="386"/>
      <c r="O135" s="393"/>
      <c r="P135" s="393"/>
      <c r="Q135" s="386"/>
      <c r="R135" s="393"/>
      <c r="S135" s="393"/>
      <c r="T135" s="386"/>
      <c r="U135" s="393"/>
      <c r="V135" s="393"/>
      <c r="W135" s="386"/>
      <c r="X135" s="393"/>
      <c r="Y135" s="393"/>
      <c r="Z135" s="393"/>
      <c r="AA135" s="393"/>
      <c r="AB135" s="394"/>
    </row>
    <row r="136" spans="1:28" hidden="1" x14ac:dyDescent="0.2">
      <c r="A136" s="55"/>
    </row>
    <row r="137" spans="1:28" hidden="1" x14ac:dyDescent="0.2">
      <c r="A137" s="55"/>
      <c r="B137" s="246"/>
    </row>
    <row r="138" spans="1:28" ht="15.75" hidden="1" x14ac:dyDescent="0.25">
      <c r="A138" s="272" t="s">
        <v>59</v>
      </c>
      <c r="C138" s="244"/>
      <c r="D138" s="60"/>
      <c r="E138" s="244"/>
      <c r="F138" s="244"/>
      <c r="G138" s="244"/>
      <c r="H138" s="244"/>
      <c r="I138" s="244"/>
      <c r="J138" s="241"/>
      <c r="K138" s="252"/>
      <c r="L138" s="253"/>
      <c r="M138" s="253"/>
      <c r="N138" s="252"/>
      <c r="O138" s="253"/>
      <c r="P138" s="253"/>
      <c r="Q138" s="252"/>
      <c r="R138" s="253"/>
      <c r="S138" s="253"/>
      <c r="T138" s="252"/>
      <c r="U138" s="253"/>
      <c r="V138" s="253"/>
      <c r="W138" s="252"/>
      <c r="X138" s="253"/>
      <c r="Y138" s="253"/>
      <c r="Z138" s="253"/>
      <c r="AA138" s="253"/>
      <c r="AB138" s="195"/>
    </row>
    <row r="139" spans="1:28" hidden="1" x14ac:dyDescent="0.2">
      <c r="A139" s="271"/>
      <c r="D139" s="42"/>
      <c r="K139" s="254"/>
      <c r="L139" s="255"/>
      <c r="M139" s="255"/>
      <c r="N139" s="254"/>
      <c r="O139" s="255"/>
      <c r="P139" s="255"/>
      <c r="Q139" s="254"/>
      <c r="R139" s="255"/>
      <c r="S139" s="255"/>
      <c r="T139" s="254"/>
      <c r="U139" s="255"/>
      <c r="V139" s="255"/>
      <c r="W139" s="254"/>
      <c r="X139" s="255"/>
      <c r="Y139" s="255"/>
      <c r="Z139" s="255"/>
      <c r="AA139" s="255"/>
      <c r="AB139" s="197"/>
    </row>
    <row r="140" spans="1:28" hidden="1" x14ac:dyDescent="0.2">
      <c r="A140" s="268" t="s">
        <v>80</v>
      </c>
      <c r="D140" s="42"/>
      <c r="K140" s="254"/>
      <c r="L140" s="255"/>
      <c r="M140" s="255"/>
      <c r="N140" s="254"/>
      <c r="O140" s="255"/>
      <c r="P140" s="255"/>
      <c r="Q140" s="254"/>
      <c r="R140" s="255"/>
      <c r="S140" s="255"/>
      <c r="T140" s="254"/>
      <c r="U140" s="255"/>
      <c r="V140" s="255"/>
      <c r="W140" s="254"/>
      <c r="X140" s="255"/>
      <c r="Y140" s="255"/>
      <c r="Z140" s="255"/>
      <c r="AA140" s="255"/>
      <c r="AB140" s="197"/>
    </row>
    <row r="141" spans="1:28" hidden="1" x14ac:dyDescent="0.2">
      <c r="A141" s="205" t="s">
        <v>57</v>
      </c>
      <c r="D141" s="42"/>
      <c r="K141" s="400">
        <f>SUM(K95)</f>
        <v>0</v>
      </c>
      <c r="L141" s="385"/>
      <c r="M141" s="385"/>
      <c r="N141" s="400">
        <f>SUM(N95)</f>
        <v>0</v>
      </c>
      <c r="O141" s="385"/>
      <c r="P141" s="385"/>
      <c r="Q141" s="400">
        <f>SUM(Q95)</f>
        <v>0</v>
      </c>
      <c r="R141" s="385"/>
      <c r="S141" s="385"/>
      <c r="T141" s="400">
        <f>SUM(T95)</f>
        <v>0</v>
      </c>
      <c r="U141" s="385"/>
      <c r="V141" s="385"/>
      <c r="W141" s="400">
        <f>SUM(W95)</f>
        <v>0</v>
      </c>
      <c r="X141" s="385"/>
      <c r="Y141" s="385"/>
      <c r="Z141" s="385"/>
      <c r="AA141" s="385"/>
      <c r="AB141" s="377">
        <f>SUM(K141:X141)</f>
        <v>0</v>
      </c>
    </row>
    <row r="142" spans="1:28" hidden="1" x14ac:dyDescent="0.2">
      <c r="A142" s="206" t="s">
        <v>71</v>
      </c>
      <c r="D142" s="42"/>
      <c r="K142" s="269">
        <f>SUM(E100)</f>
        <v>0.625</v>
      </c>
      <c r="L142" s="256"/>
      <c r="M142" s="256"/>
      <c r="N142" s="269">
        <f>SUM(F100)</f>
        <v>0.625</v>
      </c>
      <c r="O142" s="256"/>
      <c r="P142" s="256"/>
      <c r="Q142" s="269">
        <f>SUM(G100)</f>
        <v>0.625</v>
      </c>
      <c r="R142" s="256"/>
      <c r="S142" s="256"/>
      <c r="T142" s="269">
        <f>SUM(H100)</f>
        <v>0.625</v>
      </c>
      <c r="U142" s="256"/>
      <c r="V142" s="256"/>
      <c r="W142" s="269">
        <f>SUM(I100)</f>
        <v>0.625</v>
      </c>
      <c r="X142" s="256"/>
      <c r="Y142" s="256"/>
      <c r="Z142" s="256"/>
      <c r="AA142" s="256"/>
      <c r="AB142" s="257"/>
    </row>
    <row r="143" spans="1:28" hidden="1" x14ac:dyDescent="0.2">
      <c r="A143" s="206" t="s">
        <v>72</v>
      </c>
      <c r="D143" s="42"/>
      <c r="K143" s="387">
        <f>SUM(K141*K142)</f>
        <v>0</v>
      </c>
      <c r="L143" s="385"/>
      <c r="M143" s="385"/>
      <c r="N143" s="387">
        <f>SUM(N141*N142)</f>
        <v>0</v>
      </c>
      <c r="O143" s="385"/>
      <c r="P143" s="385"/>
      <c r="Q143" s="387">
        <f>SUM(Q141*Q142)</f>
        <v>0</v>
      </c>
      <c r="R143" s="385"/>
      <c r="S143" s="385"/>
      <c r="T143" s="387">
        <f>SUM(T141*T142)</f>
        <v>0</v>
      </c>
      <c r="U143" s="385"/>
      <c r="V143" s="385"/>
      <c r="W143" s="387">
        <f>SUM(W141*W142)</f>
        <v>0</v>
      </c>
      <c r="X143" s="385"/>
      <c r="Y143" s="385"/>
      <c r="Z143" s="385"/>
      <c r="AA143" s="385"/>
      <c r="AB143" s="354">
        <f>SUM(K143:X143)</f>
        <v>0</v>
      </c>
    </row>
    <row r="144" spans="1:28" ht="13.5" hidden="1" thickBot="1" x14ac:dyDescent="0.25">
      <c r="A144" s="205" t="s">
        <v>58</v>
      </c>
      <c r="D144" s="42"/>
      <c r="K144" s="396">
        <f>SUM(K141,K143)</f>
        <v>0</v>
      </c>
      <c r="L144" s="385"/>
      <c r="M144" s="385"/>
      <c r="N144" s="396">
        <f>SUM(N141,N143)</f>
        <v>0</v>
      </c>
      <c r="O144" s="385"/>
      <c r="P144" s="385"/>
      <c r="Q144" s="396">
        <f>SUM(Q141,Q143)</f>
        <v>0</v>
      </c>
      <c r="R144" s="385"/>
      <c r="S144" s="385"/>
      <c r="T144" s="396">
        <f>SUM(T141,T143)</f>
        <v>0</v>
      </c>
      <c r="U144" s="385"/>
      <c r="V144" s="385"/>
      <c r="W144" s="396">
        <f>SUM(W141,W143)</f>
        <v>0</v>
      </c>
      <c r="X144" s="385"/>
      <c r="Y144" s="385"/>
      <c r="Z144" s="385"/>
      <c r="AA144" s="385"/>
      <c r="AB144" s="397">
        <f>SUM(K144:X144)</f>
        <v>0</v>
      </c>
    </row>
    <row r="145" spans="1:28" ht="6" hidden="1" customHeight="1" x14ac:dyDescent="0.2">
      <c r="A145" s="205"/>
      <c r="D145" s="42"/>
      <c r="K145" s="250"/>
      <c r="L145" s="196"/>
      <c r="M145" s="196"/>
      <c r="N145" s="250"/>
      <c r="O145" s="196"/>
      <c r="P145" s="196"/>
      <c r="Q145" s="250"/>
      <c r="R145" s="196"/>
      <c r="S145" s="196"/>
      <c r="T145" s="250"/>
      <c r="U145" s="196"/>
      <c r="V145" s="196"/>
      <c r="W145" s="250"/>
      <c r="X145" s="196"/>
      <c r="Y145" s="196"/>
      <c r="Z145" s="196"/>
      <c r="AA145" s="196"/>
      <c r="AB145" s="273"/>
    </row>
    <row r="146" spans="1:28" hidden="1" x14ac:dyDescent="0.2">
      <c r="A146" s="206" t="s">
        <v>74</v>
      </c>
      <c r="D146" s="42"/>
      <c r="K146" s="269">
        <v>0.2</v>
      </c>
      <c r="L146" s="256"/>
      <c r="M146" s="256"/>
      <c r="N146" s="269">
        <v>0.2</v>
      </c>
      <c r="O146" s="256"/>
      <c r="P146" s="256"/>
      <c r="Q146" s="269">
        <v>0.2</v>
      </c>
      <c r="R146" s="256"/>
      <c r="S146" s="256"/>
      <c r="T146" s="269">
        <v>0.2</v>
      </c>
      <c r="U146" s="256"/>
      <c r="V146" s="256"/>
      <c r="W146" s="269">
        <v>0.2</v>
      </c>
      <c r="X146" s="256"/>
      <c r="Y146" s="256"/>
      <c r="Z146" s="256"/>
      <c r="AA146" s="256"/>
      <c r="AB146" s="257"/>
    </row>
    <row r="147" spans="1:28" hidden="1" x14ac:dyDescent="0.2">
      <c r="A147" s="270" t="s">
        <v>73</v>
      </c>
      <c r="D147" s="42"/>
      <c r="K147" s="387">
        <f>SUM(-K144*K146)</f>
        <v>0</v>
      </c>
      <c r="L147" s="385"/>
      <c r="M147" s="385"/>
      <c r="N147" s="387">
        <f>SUM(-N144*N146)</f>
        <v>0</v>
      </c>
      <c r="O147" s="385"/>
      <c r="P147" s="385"/>
      <c r="Q147" s="387">
        <f>SUM(-Q144*Q146)</f>
        <v>0</v>
      </c>
      <c r="R147" s="385"/>
      <c r="S147" s="385"/>
      <c r="T147" s="387">
        <f>SUM(-T144*T146)</f>
        <v>0</v>
      </c>
      <c r="U147" s="385"/>
      <c r="V147" s="385"/>
      <c r="W147" s="387">
        <f>SUM(-W144*W146)</f>
        <v>0</v>
      </c>
      <c r="X147" s="385"/>
      <c r="Y147" s="385"/>
      <c r="Z147" s="385"/>
      <c r="AA147" s="385"/>
      <c r="AB147" s="354">
        <f>SUM(K147:X147)</f>
        <v>0</v>
      </c>
    </row>
    <row r="148" spans="1:28" ht="6" hidden="1" customHeight="1" x14ac:dyDescent="0.2">
      <c r="A148" s="270"/>
      <c r="D148" s="42"/>
      <c r="K148" s="236"/>
      <c r="L148" s="196"/>
      <c r="M148" s="196"/>
      <c r="N148" s="236"/>
      <c r="O148" s="196"/>
      <c r="P148" s="196"/>
      <c r="Q148" s="236"/>
      <c r="R148" s="196"/>
      <c r="S148" s="196"/>
      <c r="T148" s="236"/>
      <c r="U148" s="196"/>
      <c r="V148" s="196"/>
      <c r="W148" s="236"/>
      <c r="X148" s="196"/>
      <c r="Y148" s="196"/>
      <c r="Z148" s="196"/>
      <c r="AA148" s="196"/>
      <c r="AB148" s="242"/>
    </row>
    <row r="149" spans="1:28" hidden="1" x14ac:dyDescent="0.2">
      <c r="A149" s="206" t="s">
        <v>82</v>
      </c>
      <c r="D149" s="42"/>
      <c r="K149" s="269">
        <v>0.1</v>
      </c>
      <c r="L149" s="196"/>
      <c r="M149" s="196"/>
      <c r="N149" s="269">
        <v>0.1</v>
      </c>
      <c r="O149" s="196"/>
      <c r="P149" s="196"/>
      <c r="Q149" s="269">
        <v>0.1</v>
      </c>
      <c r="R149" s="196"/>
      <c r="S149" s="196"/>
      <c r="T149" s="269">
        <v>0.1</v>
      </c>
      <c r="U149" s="196"/>
      <c r="V149" s="196"/>
      <c r="W149" s="269">
        <v>0.1</v>
      </c>
      <c r="X149" s="196"/>
      <c r="Y149" s="196"/>
      <c r="Z149" s="196"/>
      <c r="AA149" s="196"/>
      <c r="AB149" s="242"/>
    </row>
    <row r="150" spans="1:28" hidden="1" x14ac:dyDescent="0.2">
      <c r="A150" s="270" t="s">
        <v>83</v>
      </c>
      <c r="D150" s="42"/>
      <c r="K150" s="386">
        <f>SUM(-K141*K149)</f>
        <v>0</v>
      </c>
      <c r="L150" s="385"/>
      <c r="M150" s="385"/>
      <c r="N150" s="386">
        <f>SUM(-N141*N149)</f>
        <v>0</v>
      </c>
      <c r="O150" s="385"/>
      <c r="P150" s="385"/>
      <c r="Q150" s="386">
        <f>SUM(-Q141*Q149)</f>
        <v>0</v>
      </c>
      <c r="R150" s="385"/>
      <c r="S150" s="385"/>
      <c r="T150" s="386">
        <f>SUM(-T141*T149)</f>
        <v>0</v>
      </c>
      <c r="U150" s="385"/>
      <c r="V150" s="385"/>
      <c r="W150" s="386">
        <f>SUM(-W141*W149)</f>
        <v>0</v>
      </c>
      <c r="X150" s="385"/>
      <c r="Y150" s="385"/>
      <c r="Z150" s="385"/>
      <c r="AA150" s="385"/>
      <c r="AB150" s="375">
        <f>SUM(K150:X150)</f>
        <v>0</v>
      </c>
    </row>
    <row r="151" spans="1:28" ht="13.5" hidden="1" thickBot="1" x14ac:dyDescent="0.25">
      <c r="A151" s="205" t="s">
        <v>81</v>
      </c>
      <c r="D151" s="42"/>
      <c r="K151" s="388">
        <f>SUM(K144+K147+K150)</f>
        <v>0</v>
      </c>
      <c r="L151" s="385"/>
      <c r="M151" s="385"/>
      <c r="N151" s="388">
        <f>SUM(N144+N147+N150)</f>
        <v>0</v>
      </c>
      <c r="O151" s="385"/>
      <c r="P151" s="385"/>
      <c r="Q151" s="388">
        <f>SUM(Q144+Q147+Q150)</f>
        <v>0</v>
      </c>
      <c r="R151" s="385"/>
      <c r="S151" s="385"/>
      <c r="T151" s="388">
        <f>SUM(T144+T147+T150)</f>
        <v>0</v>
      </c>
      <c r="U151" s="385"/>
      <c r="V151" s="385"/>
      <c r="W151" s="388">
        <f>SUM(W144+W147+W150)</f>
        <v>0</v>
      </c>
      <c r="X151" s="385"/>
      <c r="Y151" s="385"/>
      <c r="Z151" s="385"/>
      <c r="AA151" s="385"/>
      <c r="AB151" s="398">
        <f>SUM(K151:X151)</f>
        <v>0</v>
      </c>
    </row>
    <row r="152" spans="1:28" ht="14.25" hidden="1" thickTop="1" x14ac:dyDescent="0.25">
      <c r="A152" s="625" t="s">
        <v>119</v>
      </c>
      <c r="D152" s="42"/>
      <c r="K152" s="400"/>
      <c r="L152" s="385"/>
      <c r="M152" s="385"/>
      <c r="N152" s="400"/>
      <c r="O152" s="385"/>
      <c r="P152" s="385"/>
      <c r="Q152" s="400"/>
      <c r="R152" s="385"/>
      <c r="S152" s="385"/>
      <c r="T152" s="400"/>
      <c r="U152" s="385"/>
      <c r="V152" s="385"/>
      <c r="W152" s="400"/>
      <c r="X152" s="385"/>
      <c r="Y152" s="385"/>
      <c r="Z152" s="385"/>
      <c r="AA152" s="385"/>
      <c r="AB152" s="377"/>
    </row>
    <row r="153" spans="1:28" hidden="1" x14ac:dyDescent="0.2">
      <c r="A153" s="205"/>
      <c r="D153" s="42"/>
      <c r="K153" s="400"/>
      <c r="L153" s="385"/>
      <c r="M153" s="385"/>
      <c r="N153" s="400"/>
      <c r="O153" s="385"/>
      <c r="P153" s="385"/>
      <c r="Q153" s="400"/>
      <c r="R153" s="385"/>
      <c r="S153" s="385"/>
      <c r="T153" s="400"/>
      <c r="U153" s="385"/>
      <c r="V153" s="385"/>
      <c r="W153" s="400"/>
      <c r="X153" s="385"/>
      <c r="Y153" s="385"/>
      <c r="Z153" s="385"/>
      <c r="AA153" s="385"/>
      <c r="AB153" s="377"/>
    </row>
    <row r="154" spans="1:28" hidden="1" x14ac:dyDescent="0.2">
      <c r="A154" s="268" t="s">
        <v>70</v>
      </c>
      <c r="D154" s="42"/>
      <c r="K154" s="387"/>
      <c r="L154" s="385"/>
      <c r="M154" s="385"/>
      <c r="N154" s="387"/>
      <c r="O154" s="385"/>
      <c r="P154" s="385"/>
      <c r="Q154" s="387"/>
      <c r="R154" s="385"/>
      <c r="S154" s="385"/>
      <c r="T154" s="387"/>
      <c r="U154" s="385"/>
      <c r="V154" s="385"/>
      <c r="W154" s="387"/>
      <c r="X154" s="385"/>
      <c r="Y154" s="385"/>
      <c r="Z154" s="385"/>
      <c r="AA154" s="385"/>
      <c r="AB154" s="354"/>
    </row>
    <row r="155" spans="1:28" hidden="1" x14ac:dyDescent="0.2">
      <c r="A155" s="205" t="s">
        <v>79</v>
      </c>
      <c r="D155" s="42"/>
      <c r="K155" s="387">
        <f>SUM(K144)</f>
        <v>0</v>
      </c>
      <c r="L155" s="385"/>
      <c r="M155" s="385"/>
      <c r="N155" s="387">
        <f>SUM(N144)</f>
        <v>0</v>
      </c>
      <c r="O155" s="385"/>
      <c r="P155" s="385"/>
      <c r="Q155" s="387">
        <f>SUM(Q144)</f>
        <v>0</v>
      </c>
      <c r="R155" s="385"/>
      <c r="S155" s="385"/>
      <c r="T155" s="387">
        <f>SUM(T144)</f>
        <v>0</v>
      </c>
      <c r="U155" s="385"/>
      <c r="V155" s="385"/>
      <c r="W155" s="387">
        <f>SUM(W144)</f>
        <v>0</v>
      </c>
      <c r="X155" s="385"/>
      <c r="Y155" s="385"/>
      <c r="Z155" s="385"/>
      <c r="AA155" s="385"/>
      <c r="AB155" s="354">
        <f>SUM(K155:X155)</f>
        <v>0</v>
      </c>
    </row>
    <row r="156" spans="1:28" hidden="1" x14ac:dyDescent="0.2">
      <c r="A156" s="267" t="s">
        <v>75</v>
      </c>
      <c r="D156" s="42"/>
      <c r="E156" s="269"/>
      <c r="K156" s="387">
        <f>SUM(K147)</f>
        <v>0</v>
      </c>
      <c r="L156" s="385"/>
      <c r="M156" s="385"/>
      <c r="N156" s="387">
        <f>SUM(N147)</f>
        <v>0</v>
      </c>
      <c r="O156" s="385"/>
      <c r="P156" s="385"/>
      <c r="Q156" s="387">
        <f>SUM(Q147)</f>
        <v>0</v>
      </c>
      <c r="R156" s="385"/>
      <c r="S156" s="385"/>
      <c r="T156" s="387">
        <f>SUM(T147)</f>
        <v>0</v>
      </c>
      <c r="U156" s="385"/>
      <c r="V156" s="385"/>
      <c r="W156" s="387">
        <f>SUM(W147)</f>
        <v>0</v>
      </c>
      <c r="X156" s="385"/>
      <c r="Y156" s="385"/>
      <c r="Z156" s="385"/>
      <c r="AA156" s="385"/>
      <c r="AB156" s="354">
        <f>SUM(K156:X156)</f>
        <v>0</v>
      </c>
    </row>
    <row r="157" spans="1:28" hidden="1" x14ac:dyDescent="0.2">
      <c r="A157" s="267" t="s">
        <v>84</v>
      </c>
      <c r="D157" s="42"/>
      <c r="E157" s="269"/>
      <c r="K157" s="387">
        <f>SUM(K150)</f>
        <v>0</v>
      </c>
      <c r="L157" s="385"/>
      <c r="M157" s="385"/>
      <c r="N157" s="387">
        <f>SUM(N150)</f>
        <v>0</v>
      </c>
      <c r="O157" s="385"/>
      <c r="P157" s="385"/>
      <c r="Q157" s="387">
        <f>SUM(Q150)</f>
        <v>0</v>
      </c>
      <c r="R157" s="385"/>
      <c r="S157" s="385"/>
      <c r="T157" s="387">
        <f>SUM(T150)</f>
        <v>0</v>
      </c>
      <c r="U157" s="385"/>
      <c r="V157" s="385"/>
      <c r="W157" s="387">
        <f>SUM(W150)</f>
        <v>0</v>
      </c>
      <c r="X157" s="385"/>
      <c r="Y157" s="385"/>
      <c r="Z157" s="385"/>
      <c r="AA157" s="385"/>
      <c r="AB157" s="354">
        <f>SUM(K157:X157)</f>
        <v>0</v>
      </c>
    </row>
    <row r="158" spans="1:28" ht="13.5" hidden="1" thickBot="1" x14ac:dyDescent="0.25">
      <c r="A158" s="205" t="s">
        <v>78</v>
      </c>
      <c r="D158" s="42"/>
      <c r="K158" s="388">
        <f>SUM(K155+K156+K157)</f>
        <v>0</v>
      </c>
      <c r="L158" s="399"/>
      <c r="M158" s="399"/>
      <c r="N158" s="388">
        <f>SUM(N155+N156+N157)</f>
        <v>0</v>
      </c>
      <c r="O158" s="399"/>
      <c r="P158" s="399"/>
      <c r="Q158" s="388">
        <f>SUM(Q155+Q156+Q157)</f>
        <v>0</v>
      </c>
      <c r="R158" s="399"/>
      <c r="S158" s="399"/>
      <c r="T158" s="388">
        <f>SUM(T155+T156+T157)</f>
        <v>0</v>
      </c>
      <c r="U158" s="399"/>
      <c r="V158" s="399"/>
      <c r="W158" s="388">
        <f>SUM(W155+W156+W157)</f>
        <v>0</v>
      </c>
      <c r="X158" s="385"/>
      <c r="Y158" s="385"/>
      <c r="Z158" s="385"/>
      <c r="AA158" s="385"/>
      <c r="AB158" s="389">
        <f>SUM(K158:X158)</f>
        <v>0</v>
      </c>
    </row>
    <row r="159" spans="1:28" ht="13.5" hidden="1" thickTop="1" x14ac:dyDescent="0.2">
      <c r="A159" s="205"/>
      <c r="D159" s="42"/>
      <c r="K159" s="400"/>
      <c r="L159" s="399"/>
      <c r="M159" s="399"/>
      <c r="N159" s="400"/>
      <c r="O159" s="399"/>
      <c r="P159" s="399"/>
      <c r="Q159" s="400"/>
      <c r="R159" s="399"/>
      <c r="S159" s="399"/>
      <c r="T159" s="400"/>
      <c r="U159" s="399"/>
      <c r="V159" s="399"/>
      <c r="W159" s="400"/>
      <c r="X159" s="385"/>
      <c r="Y159" s="385"/>
      <c r="Z159" s="385"/>
      <c r="AA159" s="385"/>
      <c r="AB159" s="354"/>
    </row>
    <row r="160" spans="1:28" ht="13.5" hidden="1" thickBot="1" x14ac:dyDescent="0.25">
      <c r="A160" s="205" t="str">
        <f>A141</f>
        <v>Project Direct Costs</v>
      </c>
      <c r="D160" s="42"/>
      <c r="K160" s="391">
        <f>K141</f>
        <v>0</v>
      </c>
      <c r="L160" s="399"/>
      <c r="M160" s="399"/>
      <c r="N160" s="391">
        <f>N141</f>
        <v>0</v>
      </c>
      <c r="O160" s="399"/>
      <c r="P160" s="399"/>
      <c r="Q160" s="391">
        <f>Q141</f>
        <v>0</v>
      </c>
      <c r="R160" s="399"/>
      <c r="S160" s="399"/>
      <c r="T160" s="391">
        <f>T141</f>
        <v>0</v>
      </c>
      <c r="U160" s="399"/>
      <c r="V160" s="399"/>
      <c r="W160" s="391">
        <f>W141</f>
        <v>0</v>
      </c>
      <c r="X160" s="385"/>
      <c r="Y160" s="385"/>
      <c r="Z160" s="385"/>
      <c r="AA160" s="385"/>
      <c r="AB160" s="395">
        <f>AB141</f>
        <v>0</v>
      </c>
    </row>
    <row r="161" spans="1:28" hidden="1" x14ac:dyDescent="0.2">
      <c r="A161" s="205" t="s">
        <v>33</v>
      </c>
      <c r="D161" s="42"/>
      <c r="K161" s="400">
        <f>SUM(K158-K160)</f>
        <v>0</v>
      </c>
      <c r="L161" s="399"/>
      <c r="M161" s="399"/>
      <c r="N161" s="400">
        <f>SUM(N158-N160)</f>
        <v>0</v>
      </c>
      <c r="O161" s="399"/>
      <c r="P161" s="399"/>
      <c r="Q161" s="400">
        <f>SUM(Q158-Q160)</f>
        <v>0</v>
      </c>
      <c r="R161" s="399"/>
      <c r="S161" s="399"/>
      <c r="T161" s="400">
        <f>SUM(T158-T160)</f>
        <v>0</v>
      </c>
      <c r="U161" s="399"/>
      <c r="V161" s="399"/>
      <c r="W161" s="400">
        <f>SUM(W158-W160)</f>
        <v>0</v>
      </c>
      <c r="X161" s="385"/>
      <c r="Y161" s="385"/>
      <c r="Z161" s="385"/>
      <c r="AA161" s="385"/>
      <c r="AB161" s="401">
        <f>SUM(AB158-AB160)</f>
        <v>0</v>
      </c>
    </row>
    <row r="162" spans="1:28" hidden="1" x14ac:dyDescent="0.2">
      <c r="A162" s="245"/>
      <c r="B162" s="246"/>
      <c r="C162" s="247"/>
      <c r="D162" s="72"/>
      <c r="E162" s="247"/>
      <c r="F162" s="247"/>
      <c r="G162" s="247"/>
      <c r="H162" s="247"/>
      <c r="I162" s="247"/>
      <c r="J162" s="82"/>
      <c r="K162" s="248"/>
      <c r="L162" s="249"/>
      <c r="M162" s="249"/>
      <c r="N162" s="248"/>
      <c r="O162" s="249"/>
      <c r="P162" s="249"/>
      <c r="Q162" s="248"/>
      <c r="R162" s="249"/>
      <c r="S162" s="249"/>
      <c r="T162" s="248"/>
      <c r="U162" s="249"/>
      <c r="V162" s="249"/>
      <c r="W162" s="248"/>
      <c r="X162" s="249"/>
      <c r="Y162" s="249"/>
      <c r="Z162" s="249"/>
      <c r="AA162" s="249"/>
      <c r="AB162" s="199"/>
    </row>
    <row r="164" spans="1:28" x14ac:dyDescent="0.2">
      <c r="A164" s="645" t="s">
        <v>146</v>
      </c>
      <c r="B164" s="646"/>
      <c r="C164" s="647"/>
      <c r="D164" s="646"/>
    </row>
    <row r="165" spans="1:28" x14ac:dyDescent="0.2">
      <c r="A165" s="646"/>
      <c r="B165" s="646"/>
      <c r="C165" s="647"/>
      <c r="D165" s="646"/>
    </row>
    <row r="166" spans="1:28" x14ac:dyDescent="0.2">
      <c r="A166" s="646"/>
      <c r="B166" s="646"/>
      <c r="C166" s="647"/>
      <c r="D166" s="646"/>
    </row>
    <row r="167" spans="1:28" x14ac:dyDescent="0.2">
      <c r="A167" s="646"/>
      <c r="B167" s="646"/>
      <c r="C167" s="647"/>
      <c r="D167" s="646"/>
    </row>
    <row r="168" spans="1:28" x14ac:dyDescent="0.2">
      <c r="A168" s="646"/>
      <c r="B168" s="646"/>
      <c r="C168" s="647"/>
      <c r="D168" s="646"/>
    </row>
    <row r="169" spans="1:28" x14ac:dyDescent="0.2">
      <c r="A169" s="646"/>
      <c r="B169" s="646"/>
      <c r="C169" s="647"/>
      <c r="D169" s="646"/>
    </row>
    <row r="170" spans="1:28" x14ac:dyDescent="0.2">
      <c r="A170" s="646"/>
      <c r="B170" s="646"/>
      <c r="C170" s="647"/>
      <c r="D170" s="646"/>
    </row>
    <row r="171" spans="1:28" x14ac:dyDescent="0.2">
      <c r="A171" s="646"/>
      <c r="B171" s="646"/>
      <c r="C171" s="647"/>
      <c r="D171" s="646"/>
    </row>
    <row r="172" spans="1:28" x14ac:dyDescent="0.2">
      <c r="A172" s="646"/>
      <c r="B172" s="646"/>
      <c r="C172" s="647"/>
      <c r="D172" s="646"/>
    </row>
    <row r="173" spans="1:28" x14ac:dyDescent="0.2">
      <c r="A173" s="646"/>
      <c r="B173" s="646"/>
      <c r="C173" s="647"/>
      <c r="D173" s="646"/>
    </row>
    <row r="174" spans="1:28" x14ac:dyDescent="0.2">
      <c r="A174" s="646"/>
      <c r="B174" s="646"/>
      <c r="C174" s="647"/>
      <c r="D174" s="646"/>
    </row>
  </sheetData>
  <sheetProtection formatCells="0" formatColumns="0" formatRows="0" selectLockedCells="1"/>
  <customSheetViews>
    <customSheetView guid="{7B294FC2-916F-11D5-82DA-0080AD0D53D7}" scale="75" fitToPage="1" hiddenRows="1" showRuler="0">
      <selection activeCell="K96" sqref="K96"/>
      <pageMargins left="0.5" right="0.5" top="0.5" bottom="0.5" header="0.5" footer="0.5"/>
      <printOptions horizontalCentered="1"/>
      <pageSetup scale="55" orientation="landscape" r:id="rId1"/>
      <headerFooter alignWithMargins="0"/>
    </customSheetView>
  </customSheetViews>
  <mergeCells count="9">
    <mergeCell ref="AD37:AJ37"/>
    <mergeCell ref="C11:C12"/>
    <mergeCell ref="E12:I12"/>
    <mergeCell ref="AE11:AJ11"/>
    <mergeCell ref="AC9:AC12"/>
    <mergeCell ref="AL11:AP11"/>
    <mergeCell ref="AD11:AD12"/>
    <mergeCell ref="Z11:AB11"/>
    <mergeCell ref="Z12:AB12"/>
  </mergeCells>
  <phoneticPr fontId="0" type="noConversion"/>
  <pageMargins left="0.18" right="0.17" top="0.34" bottom="0.32" header="0.17" footer="0.18"/>
  <pageSetup scale="48" fitToHeight="2" orientation="landscape" r:id="rId2"/>
  <headerFooter alignWithMargins="0">
    <oddHeader>&amp;C&amp;"Arial,Bold"*** FOR INTERNAL UPENN USE AND DISTRIBUTION ONLY ***</oddHeader>
    <oddFooter>&amp;R&amp;"Arial Narrow,Regular"&amp;9&amp;P of &amp;N</oddFooter>
  </headerFooter>
  <colBreaks count="1" manualBreakCount="1">
    <brk id="28" max="1048575" man="1"/>
  </colBreaks>
  <ignoredErrors>
    <ignoredError sqref="AE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90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Y9" sqref="Y9"/>
    </sheetView>
  </sheetViews>
  <sheetFormatPr defaultColWidth="8.77734375" defaultRowHeight="12.75" x14ac:dyDescent="0.2"/>
  <cols>
    <col min="1" max="1" width="13.77734375" style="114" customWidth="1"/>
    <col min="2" max="2" width="17.109375" style="114" customWidth="1"/>
    <col min="3" max="3" width="0.5546875" style="114" customWidth="1"/>
    <col min="4" max="8" width="6.21875" style="146" customWidth="1"/>
    <col min="9" max="9" width="0.5546875" style="114" customWidth="1"/>
    <col min="10" max="11" width="4" style="114" customWidth="1"/>
    <col min="12" max="12" width="7.77734375" style="114" customWidth="1"/>
    <col min="13" max="13" width="7.88671875" style="286" customWidth="1"/>
    <col min="14" max="14" width="6.88671875" style="286" customWidth="1"/>
    <col min="15" max="15" width="7.88671875" style="286" customWidth="1"/>
    <col min="16" max="16" width="6.21875" style="286" customWidth="1"/>
    <col min="17" max="17" width="7.88671875" style="286" customWidth="1"/>
    <col min="18" max="18" width="6.21875" style="286" customWidth="1"/>
    <col min="19" max="19" width="7.88671875" style="286" customWidth="1"/>
    <col min="20" max="20" width="7.44140625" style="286" customWidth="1"/>
    <col min="21" max="21" width="7.88671875" style="286" customWidth="1"/>
    <col min="22" max="22" width="7.44140625" style="286" customWidth="1"/>
    <col min="23" max="23" width="8.77734375" style="286" customWidth="1"/>
    <col min="24" max="24" width="3" style="113" customWidth="1"/>
    <col min="25" max="31" width="8.88671875" style="114" customWidth="1"/>
    <col min="32" max="32" width="1.77734375" style="114" customWidth="1"/>
    <col min="33" max="37" width="8.88671875" style="114" customWidth="1"/>
    <col min="38" max="16384" width="8.77734375" style="114"/>
  </cols>
  <sheetData>
    <row r="1" spans="1:37" x14ac:dyDescent="0.2">
      <c r="A1" s="131" t="s">
        <v>29</v>
      </c>
      <c r="B1" s="2" t="s">
        <v>24</v>
      </c>
      <c r="C1" s="145"/>
      <c r="M1" s="285" t="str">
        <f>'Proposal Budget'!A8</f>
        <v xml:space="preserve">PD Institution No.: </v>
      </c>
      <c r="N1" s="343">
        <f>'Proposal Budget'!B8</f>
        <v>0</v>
      </c>
      <c r="AE1" s="144" t="str">
        <f>'Proposal Budget'!AF8</f>
        <v>Total Months per PJY</v>
      </c>
      <c r="AG1" s="116">
        <f>SUM(AG2:AG3)</f>
        <v>12</v>
      </c>
    </row>
    <row r="2" spans="1:37" x14ac:dyDescent="0.2">
      <c r="A2" s="131" t="str">
        <f>'Proposal Budget'!$A$1</f>
        <v>PI / PD:</v>
      </c>
      <c r="B2" s="147" t="s">
        <v>24</v>
      </c>
      <c r="C2" s="148"/>
      <c r="M2" s="285" t="str">
        <f>'Proposal Budget'!$A$7</f>
        <v>Due Dates:</v>
      </c>
      <c r="N2" s="279">
        <f>'Proposal Budget'!B7</f>
        <v>0</v>
      </c>
      <c r="AE2" s="115" t="str">
        <f>'Proposal Budget'!AF6</f>
        <v>Number of PJY1 months in first FY</v>
      </c>
      <c r="AG2" s="117">
        <f>SUM('Proposal Budget'!AG6)</f>
        <v>12</v>
      </c>
    </row>
    <row r="3" spans="1:37" x14ac:dyDescent="0.2">
      <c r="A3" s="149" t="str">
        <f>'Proposal Budget'!$A$5</f>
        <v>FOA / RFA / RFP:</v>
      </c>
      <c r="B3" s="150">
        <f>'Proposal Budget'!B5</f>
        <v>0</v>
      </c>
      <c r="C3" s="150"/>
      <c r="M3" s="285" t="str">
        <f>'Proposal Budget'!A6</f>
        <v>Mechanism</v>
      </c>
      <c r="N3" s="340">
        <f>'Proposal Budget'!B6</f>
        <v>0</v>
      </c>
      <c r="AE3" s="115" t="str">
        <f>'Proposal Budget'!AF7</f>
        <v>Number of PJY1 months in second FY</v>
      </c>
      <c r="AG3" s="117">
        <f>SUM('Proposal Budget'!AG7)</f>
        <v>0</v>
      </c>
    </row>
    <row r="4" spans="1:37" x14ac:dyDescent="0.2">
      <c r="A4" s="131" t="str">
        <f>'Proposal Budget'!$A$2</f>
        <v>Title:</v>
      </c>
      <c r="B4" s="131">
        <f>'Proposal Budget'!$B$2</f>
        <v>0</v>
      </c>
      <c r="C4" s="131"/>
      <c r="M4" s="285" t="str">
        <f>'Proposal Budget'!A9</f>
        <v xml:space="preserve">Sponsor Award No.: </v>
      </c>
      <c r="N4" s="341" t="str">
        <f>'Proposal Budget'!B9</f>
        <v>-</v>
      </c>
      <c r="W4" s="287"/>
      <c r="X4" s="711" t="str">
        <f>'Proposal Budget'!$AC$9</f>
        <v>Confirmed</v>
      </c>
      <c r="Y4" s="200"/>
      <c r="Z4" s="201" t="str">
        <f>'Proposal Budget'!AF9</f>
        <v>Salary Cap:</v>
      </c>
      <c r="AA4" s="261">
        <f>'Proposal Budget'!AG9</f>
        <v>199300</v>
      </c>
    </row>
    <row r="5" spans="1:37" ht="13.9" customHeight="1" x14ac:dyDescent="0.2">
      <c r="A5" s="10" t="s">
        <v>17</v>
      </c>
      <c r="B5" s="150">
        <f>'Proposal Budget'!B3</f>
        <v>0</v>
      </c>
      <c r="C5" s="150"/>
      <c r="M5" s="285" t="str">
        <f>'Proposal Budget'!$A$10</f>
        <v>Fund / Contract No.:</v>
      </c>
      <c r="N5" s="342" t="str">
        <f>'Proposal Budget'!$B$10</f>
        <v>-</v>
      </c>
      <c r="X5" s="712"/>
      <c r="Y5" s="258"/>
      <c r="Z5" s="262" t="str">
        <f>'Proposal Budget'!$AF$10</f>
        <v>Cost of Living Increase</v>
      </c>
      <c r="AA5" s="260">
        <f>SUM('Proposal Budget'!AG10)</f>
        <v>0.03</v>
      </c>
    </row>
    <row r="6" spans="1:37" ht="15.6" customHeight="1" x14ac:dyDescent="0.25">
      <c r="A6" s="151"/>
      <c r="B6" s="152"/>
      <c r="C6" s="152"/>
      <c r="D6" s="153"/>
      <c r="E6" s="153"/>
      <c r="F6" s="153"/>
      <c r="G6" s="153"/>
      <c r="H6" s="153"/>
      <c r="I6" s="153"/>
      <c r="J6" s="154"/>
      <c r="K6" s="155" t="str">
        <f>'Proposal Budget'!D11</f>
        <v>Emp</v>
      </c>
      <c r="L6" s="156"/>
      <c r="M6" s="288" t="str">
        <f>'Proposal Budget'!K11</f>
        <v>Salary requested by Project Year (PJY)</v>
      </c>
      <c r="N6" s="289"/>
      <c r="O6" s="289"/>
      <c r="P6" s="289"/>
      <c r="Q6" s="289"/>
      <c r="R6" s="289"/>
      <c r="S6" s="289"/>
      <c r="T6" s="289"/>
      <c r="U6" s="289"/>
      <c r="V6" s="289"/>
      <c r="W6" s="290" t="str">
        <f>'Proposal Budget'!Z11</f>
        <v>PROJECT</v>
      </c>
      <c r="X6" s="712"/>
      <c r="Y6" s="718" t="str">
        <f>'Proposal Budget'!AD11</f>
        <v>Current FY Sal</v>
      </c>
      <c r="Z6" s="705" t="str">
        <f>'Proposal Budget'!AE11</f>
        <v>FISCAL YEAR SALARIES (July - June) escalated by COL / Year</v>
      </c>
      <c r="AA6" s="706"/>
      <c r="AB6" s="706"/>
      <c r="AC6" s="706"/>
      <c r="AD6" s="706"/>
      <c r="AE6" s="714"/>
      <c r="AG6" s="705" t="str">
        <f>'Proposal Budget'!AL11</f>
        <v>PROJECT YEAR BASE SALARY</v>
      </c>
      <c r="AH6" s="706"/>
      <c r="AI6" s="706"/>
      <c r="AJ6" s="706"/>
      <c r="AK6" s="707"/>
    </row>
    <row r="7" spans="1:37" ht="15.75" x14ac:dyDescent="0.25">
      <c r="A7" s="157" t="str">
        <f>'Proposal Budget'!A12</f>
        <v>Name</v>
      </c>
      <c r="B7" s="158" t="str">
        <f>'Proposal Budget'!B12</f>
        <v>Role</v>
      </c>
      <c r="C7" s="158" t="e">
        <f>'Proposal Budget'!#REF!</f>
        <v>#REF!</v>
      </c>
      <c r="D7" s="715" t="str">
        <f>'Proposal Budget'!E12</f>
        <v>% effort</v>
      </c>
      <c r="E7" s="716"/>
      <c r="F7" s="716"/>
      <c r="G7" s="716"/>
      <c r="H7" s="717"/>
      <c r="I7" s="159" t="e">
        <f>'Proposal Budget'!#REF!</f>
        <v>#REF!</v>
      </c>
      <c r="J7" s="160" t="str">
        <f>'Proposal Budget'!C11</f>
        <v>Key = K</v>
      </c>
      <c r="K7" s="161" t="str">
        <f>'Proposal Budget'!D12</f>
        <v>Type*</v>
      </c>
      <c r="L7" s="162" t="str">
        <f>'Proposal Budget'!J12</f>
        <v>BASE</v>
      </c>
      <c r="M7" s="708" t="str">
        <f>'Proposal Budget'!K12</f>
        <v>PJY1</v>
      </c>
      <c r="N7" s="709"/>
      <c r="O7" s="708" t="str">
        <f>'Proposal Budget'!N12</f>
        <v>PJY2</v>
      </c>
      <c r="P7" s="709"/>
      <c r="Q7" s="708" t="str">
        <f>'Proposal Budget'!Q12</f>
        <v>PJY3</v>
      </c>
      <c r="R7" s="709"/>
      <c r="S7" s="708" t="str">
        <f>'Proposal Budget'!T12</f>
        <v>PJY4</v>
      </c>
      <c r="T7" s="710"/>
      <c r="U7" s="708" t="str">
        <f>'Proposal Budget'!W12</f>
        <v>PJY5</v>
      </c>
      <c r="V7" s="710"/>
      <c r="W7" s="291" t="str">
        <f>'Proposal Budget'!Z12</f>
        <v>TOTAL</v>
      </c>
      <c r="X7" s="713"/>
      <c r="Y7" s="719"/>
      <c r="Z7" s="118">
        <f>'Proposal Budget'!AE12</f>
        <v>2022</v>
      </c>
      <c r="AA7" s="118">
        <f>'Proposal Budget'!AF12</f>
        <v>2023</v>
      </c>
      <c r="AB7" s="118">
        <f>'Proposal Budget'!AG12</f>
        <v>2024</v>
      </c>
      <c r="AC7" s="118">
        <f>'Proposal Budget'!AH12</f>
        <v>2025</v>
      </c>
      <c r="AD7" s="118">
        <f>'Proposal Budget'!AI12</f>
        <v>2026</v>
      </c>
      <c r="AE7" s="118">
        <f>'Proposal Budget'!AJ12</f>
        <v>2027</v>
      </c>
      <c r="AF7" s="119"/>
      <c r="AG7" s="120" t="str">
        <f>'Proposal Budget'!AL12</f>
        <v>PJY1</v>
      </c>
      <c r="AH7" s="120" t="str">
        <f>'Proposal Budget'!AM12</f>
        <v>PJY2</v>
      </c>
      <c r="AI7" s="120" t="str">
        <f>'Proposal Budget'!AN12</f>
        <v>PJY3</v>
      </c>
      <c r="AJ7" s="120" t="str">
        <f>'Proposal Budget'!AO12</f>
        <v>PJY4</v>
      </c>
      <c r="AK7" s="120" t="str">
        <f>'Proposal Budget'!AP12</f>
        <v>PJY5</v>
      </c>
    </row>
    <row r="8" spans="1:37" x14ac:dyDescent="0.2">
      <c r="A8" s="163"/>
      <c r="B8" s="164"/>
      <c r="C8" s="165"/>
      <c r="D8" s="166" t="str">
        <f>'Proposal Budget'!E14</f>
        <v>PJY1</v>
      </c>
      <c r="E8" s="166" t="str">
        <f>'Proposal Budget'!F14</f>
        <v>PJY2</v>
      </c>
      <c r="F8" s="166" t="str">
        <f>'Proposal Budget'!G14</f>
        <v>PJY3</v>
      </c>
      <c r="G8" s="166" t="str">
        <f>'Proposal Budget'!H14</f>
        <v>PJY4</v>
      </c>
      <c r="H8" s="166" t="str">
        <f>'Proposal Budget'!I14</f>
        <v>PJY5</v>
      </c>
      <c r="I8" s="167"/>
      <c r="J8" s="168">
        <f>'Proposal Budget'!C14</f>
        <v>0</v>
      </c>
      <c r="K8" s="169">
        <f>'Proposal Budget'!D14</f>
        <v>0</v>
      </c>
      <c r="L8" s="170">
        <f>'Proposal Budget'!J14</f>
        <v>0</v>
      </c>
      <c r="M8" s="292" t="str">
        <f>'Proposal Budget'!K14</f>
        <v>Salary</v>
      </c>
      <c r="N8" s="293" t="str">
        <f>'Proposal Budget'!L14</f>
        <v>EB</v>
      </c>
      <c r="O8" s="292" t="str">
        <f>'Proposal Budget'!N14</f>
        <v>Salary</v>
      </c>
      <c r="P8" s="293" t="str">
        <f>'Proposal Budget'!O14</f>
        <v>EB</v>
      </c>
      <c r="Q8" s="292" t="str">
        <f>'Proposal Budget'!Q14</f>
        <v>Salary</v>
      </c>
      <c r="R8" s="293" t="str">
        <f>'Proposal Budget'!R14</f>
        <v>EB</v>
      </c>
      <c r="S8" s="294" t="str">
        <f>'Proposal Budget'!T14</f>
        <v>Salary</v>
      </c>
      <c r="T8" s="295" t="str">
        <f>'Proposal Budget'!U14</f>
        <v>EB</v>
      </c>
      <c r="U8" s="294" t="str">
        <f>'Proposal Budget'!W14</f>
        <v>Salary</v>
      </c>
      <c r="V8" s="295" t="str">
        <f>'Proposal Budget'!X14</f>
        <v>EB</v>
      </c>
      <c r="W8" s="296"/>
      <c r="X8" s="121"/>
      <c r="Y8" s="122"/>
      <c r="Z8" s="122"/>
      <c r="AA8" s="122"/>
      <c r="AB8" s="122"/>
      <c r="AC8" s="122"/>
      <c r="AD8" s="122"/>
      <c r="AE8" s="122"/>
      <c r="AF8" s="119"/>
      <c r="AG8" s="123"/>
      <c r="AH8" s="123"/>
      <c r="AI8" s="123"/>
      <c r="AJ8" s="123"/>
      <c r="AK8" s="123"/>
    </row>
    <row r="9" spans="1:37" x14ac:dyDescent="0.2">
      <c r="A9" s="141" t="str">
        <f>$B$2</f>
        <v>N/A</v>
      </c>
      <c r="B9" s="142" t="s">
        <v>23</v>
      </c>
      <c r="C9" s="171"/>
      <c r="D9" s="27"/>
      <c r="E9" s="27"/>
      <c r="F9" s="27"/>
      <c r="G9" s="27"/>
      <c r="H9" s="27"/>
      <c r="I9" s="27">
        <v>0.1</v>
      </c>
      <c r="J9" s="29"/>
      <c r="K9" s="30"/>
      <c r="L9" s="357">
        <f>IF(AG9&gt;$AA$4,$AA$4,AG9)</f>
        <v>0</v>
      </c>
      <c r="M9" s="297">
        <f t="shared" ref="M9:M15" si="0">IF($L9&gt;$AA$4,(D9*$AA$4),$L9*D9)</f>
        <v>0</v>
      </c>
      <c r="N9" s="298">
        <f t="shared" ref="N9:N15" si="1">IF($K9="p",M9*$D$17,M9*$D$16)</f>
        <v>0</v>
      </c>
      <c r="O9" s="297">
        <f t="shared" ref="O9:O15" si="2">IF(AH9&gt;$AA$4,(E9*$AA$4),AH9*E9)</f>
        <v>0</v>
      </c>
      <c r="P9" s="298">
        <f t="shared" ref="P9:P15" si="3">IF($K9="p",O9*$E$17,O9*$E$16)</f>
        <v>0</v>
      </c>
      <c r="Q9" s="297">
        <f t="shared" ref="Q9:Q15" si="4">IF(AI9&gt;$AA$4,(F9*$AA$4),AI9*F9)</f>
        <v>0</v>
      </c>
      <c r="R9" s="298">
        <f>IF($K9="p",Q9*$F$17,Q9*$F$16)</f>
        <v>0</v>
      </c>
      <c r="S9" s="297">
        <f t="shared" ref="S9:S15" si="5">IF(AJ9&gt;$AA$4,(G9*$AA$4),AJ9*G9)</f>
        <v>0</v>
      </c>
      <c r="T9" s="298">
        <f>IF($K9="p",S9*$G$17,S9*$G$16)</f>
        <v>0</v>
      </c>
      <c r="U9" s="297">
        <f t="shared" ref="U9:U15" si="6">IF(AK9&gt;$AA$4,(H9*$AA$4),AK9*H9)</f>
        <v>0</v>
      </c>
      <c r="V9" s="298">
        <f>IF($K9="p",U9*$H$17,U9*$H$16)</f>
        <v>0</v>
      </c>
      <c r="W9" s="299">
        <f>SUM(M9:V9)</f>
        <v>0</v>
      </c>
      <c r="X9" s="228"/>
      <c r="Y9" s="31"/>
      <c r="Z9" s="99">
        <f t="shared" ref="Z9:Z15" si="7">SUM(Y9*(1+$AA$5))</f>
        <v>0</v>
      </c>
      <c r="AA9" s="125">
        <f t="shared" ref="AA9:AE15" si="8">SUM(Z9*(1+$AA$5))</f>
        <v>0</v>
      </c>
      <c r="AB9" s="125">
        <f t="shared" si="8"/>
        <v>0</v>
      </c>
      <c r="AC9" s="125">
        <f t="shared" si="8"/>
        <v>0</v>
      </c>
      <c r="AD9" s="125">
        <f t="shared" si="8"/>
        <v>0</v>
      </c>
      <c r="AE9" s="125">
        <f t="shared" si="8"/>
        <v>0</v>
      </c>
      <c r="AG9" s="125">
        <f t="shared" ref="AG9:AK15" si="9">SUM((Z9/12*$AG$2)+(AA9/12*$AG$3))</f>
        <v>0</v>
      </c>
      <c r="AH9" s="125">
        <f t="shared" si="9"/>
        <v>0</v>
      </c>
      <c r="AI9" s="125">
        <f t="shared" si="9"/>
        <v>0</v>
      </c>
      <c r="AJ9" s="125">
        <f t="shared" si="9"/>
        <v>0</v>
      </c>
      <c r="AK9" s="125">
        <f t="shared" si="9"/>
        <v>0</v>
      </c>
    </row>
    <row r="10" spans="1:37" x14ac:dyDescent="0.2">
      <c r="A10" s="24"/>
      <c r="B10" s="25"/>
      <c r="C10" s="26"/>
      <c r="D10" s="27"/>
      <c r="E10" s="27"/>
      <c r="F10" s="27"/>
      <c r="G10" s="27"/>
      <c r="H10" s="27"/>
      <c r="I10" s="28"/>
      <c r="J10" s="29"/>
      <c r="K10" s="30"/>
      <c r="L10" s="357">
        <f t="shared" ref="L10:L15" si="10">IF(AG10&gt;196700,196700,AG10)</f>
        <v>0</v>
      </c>
      <c r="M10" s="297">
        <f t="shared" si="0"/>
        <v>0</v>
      </c>
      <c r="N10" s="298">
        <f t="shared" si="1"/>
        <v>0</v>
      </c>
      <c r="O10" s="297">
        <f t="shared" si="2"/>
        <v>0</v>
      </c>
      <c r="P10" s="298">
        <f t="shared" si="3"/>
        <v>0</v>
      </c>
      <c r="Q10" s="297">
        <f t="shared" si="4"/>
        <v>0</v>
      </c>
      <c r="R10" s="298">
        <f t="shared" ref="R10:R15" si="11">IF($K10="p",Q10*$F$17,Q10*$F$16)</f>
        <v>0</v>
      </c>
      <c r="S10" s="297">
        <f t="shared" si="5"/>
        <v>0</v>
      </c>
      <c r="T10" s="298">
        <f t="shared" ref="T10:T15" si="12">IF($K10="p",S10*$G$17,S10*$G$16)</f>
        <v>0</v>
      </c>
      <c r="U10" s="297">
        <f t="shared" si="6"/>
        <v>0</v>
      </c>
      <c r="V10" s="298">
        <f t="shared" ref="V10:V15" si="13">IF($K10="p",U10*$H$17,U10*$H$16)</f>
        <v>0</v>
      </c>
      <c r="W10" s="299">
        <f t="shared" ref="W10:W15" si="14">SUM(M10:V10)</f>
        <v>0</v>
      </c>
      <c r="X10" s="228"/>
      <c r="Y10" s="31"/>
      <c r="Z10" s="99">
        <f t="shared" si="7"/>
        <v>0</v>
      </c>
      <c r="AA10" s="125">
        <f t="shared" si="8"/>
        <v>0</v>
      </c>
      <c r="AB10" s="125">
        <f t="shared" si="8"/>
        <v>0</v>
      </c>
      <c r="AC10" s="125">
        <f t="shared" si="8"/>
        <v>0</v>
      </c>
      <c r="AD10" s="125">
        <f t="shared" si="8"/>
        <v>0</v>
      </c>
      <c r="AE10" s="125">
        <f t="shared" si="8"/>
        <v>0</v>
      </c>
      <c r="AG10" s="125">
        <f t="shared" si="9"/>
        <v>0</v>
      </c>
      <c r="AH10" s="125">
        <f t="shared" si="9"/>
        <v>0</v>
      </c>
      <c r="AI10" s="125">
        <f t="shared" si="9"/>
        <v>0</v>
      </c>
      <c r="AJ10" s="125">
        <f t="shared" si="9"/>
        <v>0</v>
      </c>
      <c r="AK10" s="125">
        <f t="shared" si="9"/>
        <v>0</v>
      </c>
    </row>
    <row r="11" spans="1:37" x14ac:dyDescent="0.2">
      <c r="A11" s="24"/>
      <c r="B11" s="25"/>
      <c r="C11" s="26"/>
      <c r="D11" s="27"/>
      <c r="E11" s="27"/>
      <c r="F11" s="27"/>
      <c r="G11" s="27"/>
      <c r="H11" s="27"/>
      <c r="I11" s="28"/>
      <c r="J11" s="29"/>
      <c r="K11" s="30"/>
      <c r="L11" s="357">
        <f t="shared" si="10"/>
        <v>0</v>
      </c>
      <c r="M11" s="297">
        <f t="shared" si="0"/>
        <v>0</v>
      </c>
      <c r="N11" s="298">
        <f t="shared" si="1"/>
        <v>0</v>
      </c>
      <c r="O11" s="297">
        <f t="shared" si="2"/>
        <v>0</v>
      </c>
      <c r="P11" s="298">
        <f t="shared" si="3"/>
        <v>0</v>
      </c>
      <c r="Q11" s="297">
        <f t="shared" si="4"/>
        <v>0</v>
      </c>
      <c r="R11" s="298">
        <f t="shared" si="11"/>
        <v>0</v>
      </c>
      <c r="S11" s="297">
        <f t="shared" si="5"/>
        <v>0</v>
      </c>
      <c r="T11" s="298">
        <f t="shared" si="12"/>
        <v>0</v>
      </c>
      <c r="U11" s="297">
        <f t="shared" si="6"/>
        <v>0</v>
      </c>
      <c r="V11" s="298">
        <f t="shared" si="13"/>
        <v>0</v>
      </c>
      <c r="W11" s="299">
        <f t="shared" si="14"/>
        <v>0</v>
      </c>
      <c r="X11" s="228"/>
      <c r="Y11" s="31"/>
      <c r="Z11" s="99">
        <f t="shared" si="7"/>
        <v>0</v>
      </c>
      <c r="AA11" s="125">
        <f t="shared" si="8"/>
        <v>0</v>
      </c>
      <c r="AB11" s="125">
        <f t="shared" si="8"/>
        <v>0</v>
      </c>
      <c r="AC11" s="125">
        <f t="shared" si="8"/>
        <v>0</v>
      </c>
      <c r="AD11" s="125">
        <f t="shared" si="8"/>
        <v>0</v>
      </c>
      <c r="AE11" s="125">
        <f t="shared" si="8"/>
        <v>0</v>
      </c>
      <c r="AG11" s="125">
        <f t="shared" si="9"/>
        <v>0</v>
      </c>
      <c r="AH11" s="125">
        <f t="shared" si="9"/>
        <v>0</v>
      </c>
      <c r="AI11" s="125">
        <f t="shared" si="9"/>
        <v>0</v>
      </c>
      <c r="AJ11" s="125">
        <f t="shared" si="9"/>
        <v>0</v>
      </c>
      <c r="AK11" s="125">
        <f t="shared" si="9"/>
        <v>0</v>
      </c>
    </row>
    <row r="12" spans="1:37" x14ac:dyDescent="0.2">
      <c r="A12" s="24"/>
      <c r="B12" s="25"/>
      <c r="C12" s="26"/>
      <c r="D12" s="27"/>
      <c r="E12" s="27"/>
      <c r="F12" s="27"/>
      <c r="G12" s="27"/>
      <c r="H12" s="27"/>
      <c r="I12" s="28"/>
      <c r="J12" s="29"/>
      <c r="K12" s="30"/>
      <c r="L12" s="357">
        <f t="shared" si="10"/>
        <v>0</v>
      </c>
      <c r="M12" s="297">
        <f t="shared" si="0"/>
        <v>0</v>
      </c>
      <c r="N12" s="298">
        <f t="shared" si="1"/>
        <v>0</v>
      </c>
      <c r="O12" s="297">
        <f t="shared" si="2"/>
        <v>0</v>
      </c>
      <c r="P12" s="298">
        <f t="shared" si="3"/>
        <v>0</v>
      </c>
      <c r="Q12" s="297">
        <f t="shared" si="4"/>
        <v>0</v>
      </c>
      <c r="R12" s="298">
        <f t="shared" si="11"/>
        <v>0</v>
      </c>
      <c r="S12" s="297">
        <f t="shared" si="5"/>
        <v>0</v>
      </c>
      <c r="T12" s="298">
        <f t="shared" si="12"/>
        <v>0</v>
      </c>
      <c r="U12" s="297">
        <f t="shared" si="6"/>
        <v>0</v>
      </c>
      <c r="V12" s="298">
        <f t="shared" si="13"/>
        <v>0</v>
      </c>
      <c r="W12" s="299">
        <f t="shared" si="14"/>
        <v>0</v>
      </c>
      <c r="X12" s="228"/>
      <c r="Y12" s="31"/>
      <c r="Z12" s="99">
        <f t="shared" si="7"/>
        <v>0</v>
      </c>
      <c r="AA12" s="125">
        <f t="shared" si="8"/>
        <v>0</v>
      </c>
      <c r="AB12" s="125">
        <f t="shared" si="8"/>
        <v>0</v>
      </c>
      <c r="AC12" s="125">
        <f t="shared" si="8"/>
        <v>0</v>
      </c>
      <c r="AD12" s="125">
        <f t="shared" si="8"/>
        <v>0</v>
      </c>
      <c r="AE12" s="125">
        <f t="shared" si="8"/>
        <v>0</v>
      </c>
      <c r="AG12" s="125">
        <f t="shared" si="9"/>
        <v>0</v>
      </c>
      <c r="AH12" s="125">
        <f t="shared" si="9"/>
        <v>0</v>
      </c>
      <c r="AI12" s="125">
        <f t="shared" si="9"/>
        <v>0</v>
      </c>
      <c r="AJ12" s="125">
        <f t="shared" si="9"/>
        <v>0</v>
      </c>
      <c r="AK12" s="125">
        <f t="shared" si="9"/>
        <v>0</v>
      </c>
    </row>
    <row r="13" spans="1:37" x14ac:dyDescent="0.2">
      <c r="A13" s="24"/>
      <c r="B13" s="25"/>
      <c r="C13" s="26"/>
      <c r="D13" s="27"/>
      <c r="E13" s="27"/>
      <c r="F13" s="27"/>
      <c r="G13" s="27"/>
      <c r="H13" s="27"/>
      <c r="I13" s="28"/>
      <c r="J13" s="29"/>
      <c r="K13" s="30"/>
      <c r="L13" s="357">
        <f t="shared" si="10"/>
        <v>0</v>
      </c>
      <c r="M13" s="297">
        <f t="shared" si="0"/>
        <v>0</v>
      </c>
      <c r="N13" s="298">
        <f t="shared" si="1"/>
        <v>0</v>
      </c>
      <c r="O13" s="297">
        <f t="shared" si="2"/>
        <v>0</v>
      </c>
      <c r="P13" s="298">
        <f t="shared" si="3"/>
        <v>0</v>
      </c>
      <c r="Q13" s="297">
        <f t="shared" si="4"/>
        <v>0</v>
      </c>
      <c r="R13" s="298">
        <f t="shared" si="11"/>
        <v>0</v>
      </c>
      <c r="S13" s="297">
        <f t="shared" si="5"/>
        <v>0</v>
      </c>
      <c r="T13" s="298">
        <f t="shared" si="12"/>
        <v>0</v>
      </c>
      <c r="U13" s="297">
        <f t="shared" si="6"/>
        <v>0</v>
      </c>
      <c r="V13" s="298">
        <f t="shared" si="13"/>
        <v>0</v>
      </c>
      <c r="W13" s="299">
        <f t="shared" si="14"/>
        <v>0</v>
      </c>
      <c r="X13" s="228"/>
      <c r="Y13" s="31"/>
      <c r="Z13" s="99">
        <f t="shared" si="7"/>
        <v>0</v>
      </c>
      <c r="AA13" s="127">
        <f t="shared" si="8"/>
        <v>0</v>
      </c>
      <c r="AB13" s="127">
        <f t="shared" si="8"/>
        <v>0</v>
      </c>
      <c r="AC13" s="127">
        <f t="shared" si="8"/>
        <v>0</v>
      </c>
      <c r="AD13" s="127">
        <f t="shared" si="8"/>
        <v>0</v>
      </c>
      <c r="AE13" s="127">
        <f t="shared" si="8"/>
        <v>0</v>
      </c>
      <c r="AF13" s="128"/>
      <c r="AG13" s="125">
        <f t="shared" si="9"/>
        <v>0</v>
      </c>
      <c r="AH13" s="125">
        <f t="shared" si="9"/>
        <v>0</v>
      </c>
      <c r="AI13" s="125">
        <f t="shared" si="9"/>
        <v>0</v>
      </c>
      <c r="AJ13" s="125">
        <f t="shared" si="9"/>
        <v>0</v>
      </c>
      <c r="AK13" s="125">
        <f t="shared" si="9"/>
        <v>0</v>
      </c>
    </row>
    <row r="14" spans="1:37" x14ac:dyDescent="0.2">
      <c r="A14" s="24"/>
      <c r="B14" s="25"/>
      <c r="C14" s="26"/>
      <c r="D14" s="27"/>
      <c r="E14" s="27"/>
      <c r="F14" s="27"/>
      <c r="G14" s="27"/>
      <c r="H14" s="27"/>
      <c r="I14" s="28"/>
      <c r="J14" s="29"/>
      <c r="K14" s="30"/>
      <c r="L14" s="357">
        <f t="shared" si="10"/>
        <v>0</v>
      </c>
      <c r="M14" s="297">
        <f t="shared" si="0"/>
        <v>0</v>
      </c>
      <c r="N14" s="298">
        <f t="shared" si="1"/>
        <v>0</v>
      </c>
      <c r="O14" s="297">
        <f t="shared" si="2"/>
        <v>0</v>
      </c>
      <c r="P14" s="298">
        <f t="shared" si="3"/>
        <v>0</v>
      </c>
      <c r="Q14" s="297">
        <f t="shared" si="4"/>
        <v>0</v>
      </c>
      <c r="R14" s="298">
        <f t="shared" si="11"/>
        <v>0</v>
      </c>
      <c r="S14" s="297">
        <f t="shared" si="5"/>
        <v>0</v>
      </c>
      <c r="T14" s="298">
        <f t="shared" si="12"/>
        <v>0</v>
      </c>
      <c r="U14" s="297">
        <f t="shared" si="6"/>
        <v>0</v>
      </c>
      <c r="V14" s="298">
        <f t="shared" si="13"/>
        <v>0</v>
      </c>
      <c r="W14" s="299">
        <f t="shared" si="14"/>
        <v>0</v>
      </c>
      <c r="X14" s="228"/>
      <c r="Y14" s="31"/>
      <c r="Z14" s="99">
        <f t="shared" si="7"/>
        <v>0</v>
      </c>
      <c r="AA14" s="127">
        <f t="shared" si="8"/>
        <v>0</v>
      </c>
      <c r="AB14" s="127">
        <f t="shared" si="8"/>
        <v>0</v>
      </c>
      <c r="AC14" s="127">
        <f t="shared" si="8"/>
        <v>0</v>
      </c>
      <c r="AD14" s="127">
        <f t="shared" si="8"/>
        <v>0</v>
      </c>
      <c r="AE14" s="127">
        <f t="shared" si="8"/>
        <v>0</v>
      </c>
      <c r="AF14" s="128"/>
      <c r="AG14" s="125">
        <f t="shared" si="9"/>
        <v>0</v>
      </c>
      <c r="AH14" s="125">
        <f t="shared" si="9"/>
        <v>0</v>
      </c>
      <c r="AI14" s="125">
        <f t="shared" si="9"/>
        <v>0</v>
      </c>
      <c r="AJ14" s="125">
        <f t="shared" si="9"/>
        <v>0</v>
      </c>
      <c r="AK14" s="125">
        <f t="shared" si="9"/>
        <v>0</v>
      </c>
    </row>
    <row r="15" spans="1:37" s="128" customFormat="1" x14ac:dyDescent="0.2">
      <c r="A15" s="32"/>
      <c r="B15" s="33"/>
      <c r="C15" s="95"/>
      <c r="D15" s="34"/>
      <c r="E15" s="34"/>
      <c r="F15" s="34"/>
      <c r="G15" s="34"/>
      <c r="H15" s="34"/>
      <c r="I15" s="28"/>
      <c r="J15" s="35"/>
      <c r="K15" s="30"/>
      <c r="L15" s="361">
        <f t="shared" si="10"/>
        <v>0</v>
      </c>
      <c r="M15" s="297">
        <f t="shared" si="0"/>
        <v>0</v>
      </c>
      <c r="N15" s="298">
        <f t="shared" si="1"/>
        <v>0</v>
      </c>
      <c r="O15" s="297">
        <f t="shared" si="2"/>
        <v>0</v>
      </c>
      <c r="P15" s="300">
        <f t="shared" si="3"/>
        <v>0</v>
      </c>
      <c r="Q15" s="297">
        <f t="shared" si="4"/>
        <v>0</v>
      </c>
      <c r="R15" s="300">
        <f t="shared" si="11"/>
        <v>0</v>
      </c>
      <c r="S15" s="297">
        <f t="shared" si="5"/>
        <v>0</v>
      </c>
      <c r="T15" s="300">
        <f t="shared" si="12"/>
        <v>0</v>
      </c>
      <c r="U15" s="297">
        <f t="shared" si="6"/>
        <v>0</v>
      </c>
      <c r="V15" s="300">
        <f t="shared" si="13"/>
        <v>0</v>
      </c>
      <c r="W15" s="301">
        <f t="shared" si="14"/>
        <v>0</v>
      </c>
      <c r="X15" s="228"/>
      <c r="Y15" s="36"/>
      <c r="Z15" s="99">
        <f t="shared" si="7"/>
        <v>0</v>
      </c>
      <c r="AA15" s="125">
        <f t="shared" si="8"/>
        <v>0</v>
      </c>
      <c r="AB15" s="125">
        <f t="shared" si="8"/>
        <v>0</v>
      </c>
      <c r="AC15" s="125">
        <f t="shared" si="8"/>
        <v>0</v>
      </c>
      <c r="AD15" s="125">
        <f t="shared" si="8"/>
        <v>0</v>
      </c>
      <c r="AE15" s="125">
        <f t="shared" si="8"/>
        <v>0</v>
      </c>
      <c r="AF15" s="114"/>
      <c r="AG15" s="125">
        <f t="shared" si="9"/>
        <v>0</v>
      </c>
      <c r="AH15" s="125">
        <f t="shared" si="9"/>
        <v>0</v>
      </c>
      <c r="AI15" s="125">
        <f t="shared" si="9"/>
        <v>0</v>
      </c>
      <c r="AJ15" s="125">
        <f t="shared" si="9"/>
        <v>0</v>
      </c>
      <c r="AK15" s="125">
        <f t="shared" si="9"/>
        <v>0</v>
      </c>
    </row>
    <row r="16" spans="1:37" ht="13.5" thickBot="1" x14ac:dyDescent="0.25">
      <c r="B16" s="141" t="str">
        <f>'Proposal Budget'!D33</f>
        <v>FT</v>
      </c>
      <c r="C16" s="102"/>
      <c r="D16" s="37">
        <v>0</v>
      </c>
      <c r="E16" s="239">
        <v>0</v>
      </c>
      <c r="F16" s="239">
        <v>0</v>
      </c>
      <c r="G16" s="239">
        <v>0</v>
      </c>
      <c r="H16" s="239">
        <v>0</v>
      </c>
      <c r="I16" s="89"/>
      <c r="J16" s="89"/>
      <c r="K16" s="88"/>
      <c r="L16" s="89" t="s">
        <v>18</v>
      </c>
      <c r="M16" s="302">
        <f t="shared" ref="M16:T16" si="15">SUM(M9:M15)</f>
        <v>0</v>
      </c>
      <c r="N16" s="303">
        <f t="shared" si="15"/>
        <v>0</v>
      </c>
      <c r="O16" s="302">
        <f t="shared" si="15"/>
        <v>0</v>
      </c>
      <c r="P16" s="303">
        <f t="shared" si="15"/>
        <v>0</v>
      </c>
      <c r="Q16" s="302">
        <f t="shared" si="15"/>
        <v>0</v>
      </c>
      <c r="R16" s="303">
        <f t="shared" si="15"/>
        <v>0</v>
      </c>
      <c r="S16" s="302">
        <f t="shared" si="15"/>
        <v>0</v>
      </c>
      <c r="T16" s="304">
        <f t="shared" si="15"/>
        <v>0</v>
      </c>
      <c r="U16" s="302">
        <f>SUM(U9:U15)</f>
        <v>0</v>
      </c>
      <c r="V16" s="304">
        <f>SUM(V9:V15)</f>
        <v>0</v>
      </c>
      <c r="W16" s="305">
        <f>SUM(M16:V16)</f>
        <v>0</v>
      </c>
      <c r="X16" s="265" t="str">
        <f>'Proposal Budget'!AC33</f>
        <v>C</v>
      </c>
      <c r="Y16" s="237" t="str">
        <f>'Proposal Budget'!AD33</f>
        <v>= Confirmed</v>
      </c>
      <c r="Z16" s="108"/>
      <c r="AA16" s="109"/>
      <c r="AB16" s="109"/>
      <c r="AC16" s="109"/>
      <c r="AD16" s="109"/>
      <c r="AE16" s="109"/>
      <c r="AF16" s="110"/>
      <c r="AG16" s="111"/>
      <c r="AH16" s="111"/>
      <c r="AI16" s="111"/>
      <c r="AJ16" s="111"/>
      <c r="AK16" s="111"/>
    </row>
    <row r="17" spans="1:37" x14ac:dyDescent="0.2">
      <c r="B17" s="141" t="str">
        <f>'Proposal Budget'!D35</f>
        <v>PT</v>
      </c>
      <c r="C17" s="102"/>
      <c r="D17" s="27">
        <v>0</v>
      </c>
      <c r="E17" s="238">
        <v>0</v>
      </c>
      <c r="F17" s="238">
        <v>0</v>
      </c>
      <c r="G17" s="238">
        <v>0</v>
      </c>
      <c r="H17" s="238">
        <v>0</v>
      </c>
      <c r="I17" s="84"/>
      <c r="J17" s="84"/>
      <c r="K17" s="85"/>
      <c r="L17" s="85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299"/>
      <c r="X17" s="264" t="str">
        <f>'Proposal Budget'!AC34</f>
        <v>E</v>
      </c>
      <c r="Y17" s="263" t="str">
        <f>'Proposal Budget'!AD34</f>
        <v>= Estimated</v>
      </c>
      <c r="Z17" s="92"/>
      <c r="AA17" s="107"/>
      <c r="AB17" s="107"/>
      <c r="AC17" s="107"/>
      <c r="AD17" s="107"/>
      <c r="AE17" s="107"/>
      <c r="AF17" s="85"/>
      <c r="AG17" s="112"/>
      <c r="AH17" s="112"/>
      <c r="AI17" s="112"/>
      <c r="AJ17" s="112"/>
      <c r="AK17" s="112"/>
    </row>
    <row r="18" spans="1:37" ht="13.5" thickBot="1" x14ac:dyDescent="0.25">
      <c r="B18" s="172"/>
      <c r="C18" s="103"/>
      <c r="D18" s="173"/>
      <c r="E18" s="173"/>
      <c r="F18" s="173"/>
      <c r="G18" s="173"/>
      <c r="H18" s="173"/>
      <c r="I18" s="173"/>
      <c r="J18" s="173"/>
      <c r="K18" s="103"/>
      <c r="L18" s="173" t="s">
        <v>19</v>
      </c>
      <c r="M18" s="306">
        <f>M16+N16</f>
        <v>0</v>
      </c>
      <c r="N18" s="307"/>
      <c r="O18" s="306">
        <f>O16+P16</f>
        <v>0</v>
      </c>
      <c r="P18" s="307"/>
      <c r="Q18" s="306">
        <f>Q16+R16</f>
        <v>0</v>
      </c>
      <c r="R18" s="307"/>
      <c r="S18" s="306">
        <f>S16+T16</f>
        <v>0</v>
      </c>
      <c r="T18" s="307"/>
      <c r="U18" s="306">
        <f>U16+V16</f>
        <v>0</v>
      </c>
      <c r="V18" s="307"/>
      <c r="W18" s="308">
        <f>SUM(M18:V18)</f>
        <v>0</v>
      </c>
      <c r="X18" s="124"/>
      <c r="Y18" s="92"/>
      <c r="Z18" s="92"/>
      <c r="AA18" s="107"/>
      <c r="AB18" s="107"/>
      <c r="AC18" s="107"/>
      <c r="AD18" s="107"/>
      <c r="AE18" s="107"/>
      <c r="AF18" s="85"/>
      <c r="AG18" s="112"/>
      <c r="AH18" s="112"/>
      <c r="AI18" s="112"/>
      <c r="AJ18" s="112"/>
      <c r="AK18" s="112"/>
    </row>
    <row r="19" spans="1:37" ht="16.5" thickTop="1" x14ac:dyDescent="0.25">
      <c r="A19" s="128"/>
      <c r="B19" s="128"/>
      <c r="C19" s="128"/>
      <c r="D19" s="84"/>
      <c r="E19" s="84"/>
      <c r="F19" s="84"/>
      <c r="G19" s="84"/>
      <c r="H19" s="84"/>
      <c r="I19" s="84"/>
      <c r="J19" s="84"/>
      <c r="K19" s="128"/>
      <c r="L19" s="91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297"/>
      <c r="X19" s="130"/>
      <c r="Y19" s="92"/>
      <c r="Z19" s="92"/>
      <c r="AA19" s="107"/>
      <c r="AB19" s="107"/>
      <c r="AC19" s="107"/>
      <c r="AD19" s="107"/>
      <c r="AE19" s="107"/>
      <c r="AF19" s="85"/>
      <c r="AG19" s="112"/>
      <c r="AH19" s="112"/>
      <c r="AI19" s="112"/>
      <c r="AJ19" s="112"/>
      <c r="AK19" s="112"/>
    </row>
    <row r="20" spans="1:37" ht="15.75" x14ac:dyDescent="0.25">
      <c r="A20" s="402" t="s">
        <v>92</v>
      </c>
      <c r="B20" s="128"/>
      <c r="C20" s="128"/>
      <c r="D20" s="84"/>
      <c r="E20" s="84"/>
      <c r="F20" s="84"/>
      <c r="G20" s="84"/>
      <c r="H20" s="84"/>
      <c r="I20" s="84"/>
      <c r="J20" s="84"/>
      <c r="K20" s="128"/>
      <c r="L20" s="91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297"/>
      <c r="X20" s="130"/>
      <c r="Y20" s="92"/>
      <c r="Z20" s="92"/>
      <c r="AA20" s="107"/>
      <c r="AB20" s="107"/>
      <c r="AC20" s="107"/>
      <c r="AD20" s="107"/>
      <c r="AE20" s="107"/>
      <c r="AF20" s="85"/>
      <c r="AG20" s="112"/>
      <c r="AH20" s="112"/>
      <c r="AI20" s="112"/>
      <c r="AJ20" s="112"/>
      <c r="AK20" s="112"/>
    </row>
    <row r="21" spans="1:37" ht="15.75" x14ac:dyDescent="0.25">
      <c r="A21" s="136"/>
      <c r="B21" s="87" t="s">
        <v>93</v>
      </c>
      <c r="C21" s="110"/>
      <c r="D21" s="181"/>
      <c r="E21" s="181"/>
      <c r="F21" s="181"/>
      <c r="G21" s="181"/>
      <c r="H21" s="181"/>
      <c r="I21" s="181"/>
      <c r="J21" s="181"/>
      <c r="K21" s="110"/>
      <c r="L21" s="90"/>
      <c r="M21" s="310">
        <f>SUM(M22:M25)</f>
        <v>0</v>
      </c>
      <c r="N21" s="111"/>
      <c r="O21" s="310">
        <f>SUM(O22:O25)</f>
        <v>0</v>
      </c>
      <c r="P21" s="111"/>
      <c r="Q21" s="310">
        <f>SUM(Q22:Q25)</f>
        <v>0</v>
      </c>
      <c r="R21" s="111"/>
      <c r="S21" s="310">
        <f>SUM(S22:S25)</f>
        <v>0</v>
      </c>
      <c r="T21" s="111"/>
      <c r="U21" s="310">
        <f>SUM(U22:U25)</f>
        <v>0</v>
      </c>
      <c r="V21" s="111"/>
      <c r="W21" s="311">
        <f>SUM(M21:V21)</f>
        <v>0</v>
      </c>
      <c r="X21" s="130"/>
      <c r="Y21" s="92"/>
      <c r="Z21" s="92"/>
      <c r="AA21" s="107"/>
      <c r="AB21" s="107"/>
      <c r="AC21" s="107"/>
      <c r="AD21" s="107"/>
      <c r="AE21" s="107"/>
      <c r="AF21" s="85"/>
      <c r="AG21" s="112"/>
      <c r="AH21" s="112"/>
      <c r="AI21" s="112"/>
      <c r="AJ21" s="112"/>
      <c r="AK21" s="112"/>
    </row>
    <row r="22" spans="1:37" ht="15.75" x14ac:dyDescent="0.25">
      <c r="A22" s="136"/>
      <c r="B22" s="283" t="s">
        <v>94</v>
      </c>
      <c r="C22" s="85"/>
      <c r="D22" s="84"/>
      <c r="E22" s="84"/>
      <c r="F22" s="84"/>
      <c r="G22" s="84"/>
      <c r="H22" s="84"/>
      <c r="I22" s="84"/>
      <c r="J22" s="84"/>
      <c r="K22" s="85"/>
      <c r="L22" s="91"/>
      <c r="M22" s="312"/>
      <c r="N22" s="112"/>
      <c r="O22" s="312"/>
      <c r="P22" s="112"/>
      <c r="Q22" s="312"/>
      <c r="R22" s="112"/>
      <c r="S22" s="312"/>
      <c r="T22" s="112"/>
      <c r="U22" s="312"/>
      <c r="V22" s="112"/>
      <c r="W22" s="299">
        <f t="shared" ref="W22:W25" si="16">SUM(M22:V22)</f>
        <v>0</v>
      </c>
      <c r="X22" s="130"/>
      <c r="Y22" s="92"/>
      <c r="Z22" s="92"/>
      <c r="AA22" s="107"/>
      <c r="AB22" s="107"/>
      <c r="AC22" s="107"/>
      <c r="AD22" s="107"/>
      <c r="AE22" s="107"/>
      <c r="AF22" s="85"/>
      <c r="AG22" s="112"/>
      <c r="AH22" s="112"/>
      <c r="AI22" s="112"/>
      <c r="AJ22" s="112"/>
      <c r="AK22" s="112"/>
    </row>
    <row r="23" spans="1:37" ht="15.75" x14ac:dyDescent="0.25">
      <c r="A23" s="128"/>
      <c r="B23" s="283" t="s">
        <v>95</v>
      </c>
      <c r="C23" s="85"/>
      <c r="D23" s="84"/>
      <c r="E23" s="84"/>
      <c r="F23" s="84"/>
      <c r="G23" s="84"/>
      <c r="H23" s="84"/>
      <c r="I23" s="84"/>
      <c r="J23" s="84"/>
      <c r="K23" s="85"/>
      <c r="L23" s="91"/>
      <c r="M23" s="312"/>
      <c r="N23" s="112"/>
      <c r="O23" s="312"/>
      <c r="P23" s="112"/>
      <c r="Q23" s="312"/>
      <c r="R23" s="112"/>
      <c r="S23" s="312"/>
      <c r="T23" s="112"/>
      <c r="U23" s="312"/>
      <c r="V23" s="112"/>
      <c r="W23" s="299">
        <f t="shared" si="16"/>
        <v>0</v>
      </c>
      <c r="X23" s="130"/>
      <c r="Y23" s="92"/>
      <c r="Z23" s="92"/>
      <c r="AA23" s="107"/>
      <c r="AB23" s="107"/>
      <c r="AC23" s="107"/>
      <c r="AD23" s="107"/>
      <c r="AE23" s="107"/>
      <c r="AF23" s="85"/>
      <c r="AG23" s="112"/>
      <c r="AH23" s="112"/>
      <c r="AI23" s="112"/>
      <c r="AJ23" s="112"/>
      <c r="AK23" s="112"/>
    </row>
    <row r="24" spans="1:37" ht="15.75" x14ac:dyDescent="0.25">
      <c r="A24" s="128"/>
      <c r="B24" s="283"/>
      <c r="C24" s="85"/>
      <c r="D24" s="84"/>
      <c r="E24" s="84"/>
      <c r="F24" s="84"/>
      <c r="G24" s="84"/>
      <c r="H24" s="84"/>
      <c r="I24" s="84"/>
      <c r="J24" s="84"/>
      <c r="K24" s="85"/>
      <c r="L24" s="91"/>
      <c r="M24" s="312"/>
      <c r="N24" s="112"/>
      <c r="O24" s="312"/>
      <c r="P24" s="112"/>
      <c r="Q24" s="312"/>
      <c r="R24" s="112"/>
      <c r="S24" s="312"/>
      <c r="T24" s="112"/>
      <c r="U24" s="312"/>
      <c r="V24" s="112"/>
      <c r="W24" s="299">
        <f t="shared" si="16"/>
        <v>0</v>
      </c>
      <c r="X24" s="130"/>
      <c r="Y24" s="92"/>
      <c r="Z24" s="92"/>
      <c r="AA24" s="107"/>
      <c r="AB24" s="107"/>
      <c r="AC24" s="107"/>
      <c r="AD24" s="107"/>
      <c r="AE24" s="107"/>
      <c r="AF24" s="85"/>
      <c r="AG24" s="112"/>
      <c r="AH24" s="112"/>
      <c r="AI24" s="112"/>
      <c r="AJ24" s="112"/>
      <c r="AK24" s="112"/>
    </row>
    <row r="25" spans="1:37" ht="15.75" x14ac:dyDescent="0.25">
      <c r="A25" s="128"/>
      <c r="B25" s="284"/>
      <c r="C25" s="86"/>
      <c r="D25" s="100"/>
      <c r="E25" s="100"/>
      <c r="F25" s="100"/>
      <c r="G25" s="100"/>
      <c r="H25" s="100"/>
      <c r="I25" s="100"/>
      <c r="J25" s="100"/>
      <c r="K25" s="86"/>
      <c r="L25" s="93"/>
      <c r="M25" s="313"/>
      <c r="N25" s="314"/>
      <c r="O25" s="313"/>
      <c r="P25" s="314"/>
      <c r="Q25" s="313"/>
      <c r="R25" s="314"/>
      <c r="S25" s="313"/>
      <c r="T25" s="314"/>
      <c r="U25" s="313"/>
      <c r="V25" s="314"/>
      <c r="W25" s="301">
        <f t="shared" si="16"/>
        <v>0</v>
      </c>
      <c r="X25" s="130"/>
      <c r="Y25" s="92"/>
      <c r="Z25" s="92"/>
      <c r="AA25" s="107"/>
      <c r="AB25" s="107"/>
      <c r="AC25" s="107"/>
      <c r="AD25" s="107"/>
      <c r="AE25" s="107"/>
      <c r="AF25" s="85"/>
      <c r="AG25" s="112"/>
      <c r="AH25" s="112"/>
      <c r="AI25" s="112"/>
      <c r="AJ25" s="112"/>
      <c r="AK25" s="112"/>
    </row>
    <row r="26" spans="1:37" ht="15.75" x14ac:dyDescent="0.25">
      <c r="A26" s="128"/>
      <c r="B26" s="128"/>
      <c r="C26" s="128"/>
      <c r="D26" s="84"/>
      <c r="E26" s="84"/>
      <c r="F26" s="84"/>
      <c r="G26" s="84"/>
      <c r="H26" s="84"/>
      <c r="I26" s="84"/>
      <c r="J26" s="84"/>
      <c r="K26" s="128"/>
      <c r="L26" s="91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297"/>
      <c r="X26" s="130"/>
      <c r="Y26" s="92"/>
      <c r="Z26" s="92"/>
      <c r="AA26" s="107"/>
      <c r="AB26" s="107"/>
      <c r="AC26" s="107"/>
      <c r="AD26" s="107"/>
      <c r="AE26" s="107"/>
      <c r="AF26" s="85"/>
      <c r="AG26" s="112"/>
      <c r="AH26" s="112"/>
      <c r="AI26" s="112"/>
      <c r="AJ26" s="112"/>
      <c r="AK26" s="112"/>
    </row>
    <row r="27" spans="1:37" ht="15.75" x14ac:dyDescent="0.25">
      <c r="A27" s="402" t="s">
        <v>91</v>
      </c>
      <c r="B27" s="128"/>
      <c r="C27" s="128"/>
      <c r="D27" s="84"/>
      <c r="E27" s="84"/>
      <c r="F27" s="84"/>
      <c r="G27" s="84"/>
      <c r="H27" s="84"/>
      <c r="I27" s="84"/>
      <c r="J27" s="84"/>
      <c r="K27" s="128"/>
      <c r="L27" s="91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297"/>
      <c r="X27" s="130"/>
      <c r="Y27" s="92"/>
      <c r="Z27" s="92"/>
      <c r="AA27" s="107"/>
      <c r="AB27" s="107"/>
      <c r="AC27" s="107"/>
      <c r="AD27" s="107"/>
      <c r="AE27" s="107"/>
      <c r="AF27" s="85"/>
      <c r="AG27" s="112"/>
      <c r="AH27" s="112"/>
      <c r="AI27" s="112"/>
      <c r="AJ27" s="112"/>
      <c r="AK27" s="112"/>
    </row>
    <row r="28" spans="1:37" ht="15.75" x14ac:dyDescent="0.25">
      <c r="A28" s="174"/>
      <c r="B28" s="87" t="s">
        <v>5</v>
      </c>
      <c r="C28" s="88"/>
      <c r="D28" s="89"/>
      <c r="E28" s="89"/>
      <c r="F28" s="89"/>
      <c r="G28" s="89"/>
      <c r="H28" s="89"/>
      <c r="I28" s="89"/>
      <c r="J28" s="89"/>
      <c r="K28" s="88"/>
      <c r="L28" s="90"/>
      <c r="M28" s="310">
        <f>SUM(M29:M31)</f>
        <v>0</v>
      </c>
      <c r="N28" s="310"/>
      <c r="O28" s="310">
        <f>SUM(O29:O31)</f>
        <v>0</v>
      </c>
      <c r="P28" s="310"/>
      <c r="Q28" s="310">
        <f>SUM(Q29:Q31)</f>
        <v>0</v>
      </c>
      <c r="R28" s="310"/>
      <c r="S28" s="310">
        <f>SUM(S29:S31)</f>
        <v>0</v>
      </c>
      <c r="T28" s="310"/>
      <c r="U28" s="310">
        <f>SUM(U29:U31)</f>
        <v>0</v>
      </c>
      <c r="V28" s="310"/>
      <c r="W28" s="311">
        <f>SUM(M28:V28)</f>
        <v>0</v>
      </c>
      <c r="X28" s="126"/>
      <c r="Y28" s="92"/>
      <c r="Z28" s="92"/>
      <c r="AA28" s="107"/>
      <c r="AB28" s="107"/>
      <c r="AC28" s="107"/>
      <c r="AD28" s="107"/>
      <c r="AE28" s="107"/>
      <c r="AF28" s="85"/>
      <c r="AG28" s="112"/>
      <c r="AH28" s="112"/>
      <c r="AI28" s="112"/>
      <c r="AJ28" s="112"/>
      <c r="AK28" s="112"/>
    </row>
    <row r="29" spans="1:37" x14ac:dyDescent="0.2">
      <c r="A29" s="128"/>
      <c r="B29" s="24" t="s">
        <v>24</v>
      </c>
      <c r="C29" s="171"/>
      <c r="D29" s="84"/>
      <c r="E29" s="84"/>
      <c r="F29" s="84"/>
      <c r="G29" s="84"/>
      <c r="H29" s="84"/>
      <c r="I29" s="84"/>
      <c r="J29" s="84"/>
      <c r="K29" s="85"/>
      <c r="L29" s="85"/>
      <c r="M29" s="315"/>
      <c r="N29" s="112"/>
      <c r="O29" s="315"/>
      <c r="P29" s="112"/>
      <c r="Q29" s="315"/>
      <c r="R29" s="112"/>
      <c r="S29" s="315"/>
      <c r="T29" s="112"/>
      <c r="U29" s="315"/>
      <c r="V29" s="112"/>
      <c r="W29" s="299">
        <f>SUM(M29:V29)</f>
        <v>0</v>
      </c>
      <c r="X29" s="114"/>
      <c r="Z29" s="129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</row>
    <row r="30" spans="1:37" x14ac:dyDescent="0.2">
      <c r="A30" s="128"/>
      <c r="B30" s="24"/>
      <c r="C30" s="171"/>
      <c r="D30" s="84"/>
      <c r="E30" s="84"/>
      <c r="F30" s="84"/>
      <c r="G30" s="84"/>
      <c r="H30" s="84"/>
      <c r="I30" s="84"/>
      <c r="J30" s="84"/>
      <c r="K30" s="85"/>
      <c r="L30" s="85"/>
      <c r="M30" s="315"/>
      <c r="N30" s="112"/>
      <c r="O30" s="315"/>
      <c r="P30" s="112"/>
      <c r="Q30" s="315"/>
      <c r="R30" s="112"/>
      <c r="S30" s="315"/>
      <c r="T30" s="112"/>
      <c r="U30" s="315"/>
      <c r="V30" s="112"/>
      <c r="W30" s="299">
        <f>SUM(M30:V30)</f>
        <v>0</v>
      </c>
    </row>
    <row r="31" spans="1:37" x14ac:dyDescent="0.2">
      <c r="A31" s="128"/>
      <c r="B31" s="175"/>
      <c r="C31" s="176"/>
      <c r="D31" s="100"/>
      <c r="E31" s="100"/>
      <c r="F31" s="100"/>
      <c r="G31" s="100"/>
      <c r="H31" s="100"/>
      <c r="I31" s="100"/>
      <c r="J31" s="100"/>
      <c r="K31" s="86"/>
      <c r="L31" s="86"/>
      <c r="M31" s="316"/>
      <c r="N31" s="314"/>
      <c r="O31" s="316"/>
      <c r="P31" s="314"/>
      <c r="Q31" s="316"/>
      <c r="R31" s="314"/>
      <c r="S31" s="316"/>
      <c r="T31" s="314"/>
      <c r="U31" s="316"/>
      <c r="V31" s="314"/>
      <c r="W31" s="301">
        <f>SUM(M31:V31)</f>
        <v>0</v>
      </c>
      <c r="X31" s="132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ht="15.75" x14ac:dyDescent="0.25">
      <c r="A32" s="128"/>
      <c r="B32" s="128"/>
      <c r="C32" s="128"/>
      <c r="D32" s="84"/>
      <c r="E32" s="84"/>
      <c r="F32" s="84"/>
      <c r="G32" s="84"/>
      <c r="H32" s="84"/>
      <c r="I32" s="84"/>
      <c r="J32" s="84"/>
      <c r="K32" s="128"/>
      <c r="L32" s="91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297"/>
    </row>
    <row r="33" spans="1:37" ht="15.75" x14ac:dyDescent="0.25">
      <c r="A33" s="174"/>
      <c r="B33" s="87" t="s">
        <v>6</v>
      </c>
      <c r="C33" s="88"/>
      <c r="D33" s="89"/>
      <c r="E33" s="89"/>
      <c r="F33" s="89"/>
      <c r="G33" s="89"/>
      <c r="H33" s="89"/>
      <c r="I33" s="89"/>
      <c r="J33" s="89"/>
      <c r="K33" s="88"/>
      <c r="L33" s="90"/>
      <c r="M33" s="310">
        <f>SUM(M34:M36)</f>
        <v>0</v>
      </c>
      <c r="N33" s="310"/>
      <c r="O33" s="310">
        <f>SUM(O34:O36)</f>
        <v>0</v>
      </c>
      <c r="P33" s="310"/>
      <c r="Q33" s="310">
        <f>SUM(Q34:Q36)</f>
        <v>0</v>
      </c>
      <c r="R33" s="310"/>
      <c r="S33" s="310">
        <f>SUM(S34:S36)</f>
        <v>0</v>
      </c>
      <c r="T33" s="310"/>
      <c r="U33" s="310">
        <f>SUM(U34:U36)</f>
        <v>0</v>
      </c>
      <c r="V33" s="310"/>
      <c r="W33" s="311">
        <f>SUM(M33:V33)</f>
        <v>0</v>
      </c>
      <c r="X33" s="132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</row>
    <row r="34" spans="1:37" ht="15.75" x14ac:dyDescent="0.25">
      <c r="A34" s="128"/>
      <c r="B34" s="24" t="s">
        <v>24</v>
      </c>
      <c r="C34" s="171"/>
      <c r="D34" s="84"/>
      <c r="E34" s="84"/>
      <c r="F34" s="84"/>
      <c r="G34" s="84"/>
      <c r="H34" s="84"/>
      <c r="I34" s="84"/>
      <c r="J34" s="84"/>
      <c r="K34" s="85"/>
      <c r="L34" s="91"/>
      <c r="M34" s="317"/>
      <c r="N34" s="318"/>
      <c r="O34" s="315"/>
      <c r="P34" s="112"/>
      <c r="Q34" s="315"/>
      <c r="R34" s="112"/>
      <c r="S34" s="315"/>
      <c r="T34" s="112"/>
      <c r="U34" s="315"/>
      <c r="V34" s="112"/>
      <c r="W34" s="299">
        <f>SUM(M34:V34)</f>
        <v>0</v>
      </c>
      <c r="X34" s="133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</row>
    <row r="35" spans="1:37" ht="15.75" x14ac:dyDescent="0.25">
      <c r="A35" s="128"/>
      <c r="B35" s="24"/>
      <c r="C35" s="171"/>
      <c r="D35" s="84"/>
      <c r="E35" s="84"/>
      <c r="F35" s="84"/>
      <c r="G35" s="84"/>
      <c r="H35" s="84"/>
      <c r="I35" s="84"/>
      <c r="J35" s="84"/>
      <c r="K35" s="85"/>
      <c r="L35" s="91"/>
      <c r="M35" s="317"/>
      <c r="N35" s="318"/>
      <c r="O35" s="315"/>
      <c r="P35" s="112"/>
      <c r="Q35" s="315"/>
      <c r="R35" s="112"/>
      <c r="S35" s="315"/>
      <c r="T35" s="112"/>
      <c r="U35" s="315"/>
      <c r="V35" s="112"/>
      <c r="W35" s="299">
        <f>SUM(M35:V35)</f>
        <v>0</v>
      </c>
      <c r="X35" s="133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</row>
    <row r="36" spans="1:37" ht="15.75" x14ac:dyDescent="0.25">
      <c r="A36" s="85"/>
      <c r="B36" s="32"/>
      <c r="C36" s="177"/>
      <c r="D36" s="100"/>
      <c r="E36" s="100"/>
      <c r="F36" s="100"/>
      <c r="G36" s="100"/>
      <c r="H36" s="100"/>
      <c r="I36" s="100"/>
      <c r="J36" s="100"/>
      <c r="K36" s="86"/>
      <c r="L36" s="93"/>
      <c r="M36" s="319"/>
      <c r="N36" s="320"/>
      <c r="O36" s="316"/>
      <c r="P36" s="314"/>
      <c r="Q36" s="316"/>
      <c r="R36" s="314"/>
      <c r="S36" s="316"/>
      <c r="T36" s="314"/>
      <c r="U36" s="316"/>
      <c r="V36" s="314"/>
      <c r="W36" s="301">
        <f>SUM(M36:V36)</f>
        <v>0</v>
      </c>
    </row>
    <row r="37" spans="1:37" ht="15.75" x14ac:dyDescent="0.25">
      <c r="A37" s="128"/>
      <c r="B37" s="128"/>
      <c r="C37" s="128"/>
      <c r="D37" s="84"/>
      <c r="E37" s="84"/>
      <c r="F37" s="84"/>
      <c r="G37" s="84"/>
      <c r="H37" s="84"/>
      <c r="I37" s="84"/>
      <c r="J37" s="84"/>
      <c r="K37" s="128"/>
      <c r="L37" s="91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297"/>
    </row>
    <row r="38" spans="1:37" ht="15.75" x14ac:dyDescent="0.25">
      <c r="A38" s="174"/>
      <c r="B38" s="87" t="s">
        <v>7</v>
      </c>
      <c r="C38" s="88"/>
      <c r="D38" s="96"/>
      <c r="E38" s="96"/>
      <c r="F38" s="96"/>
      <c r="G38" s="96"/>
      <c r="H38" s="96"/>
      <c r="I38" s="96"/>
      <c r="J38" s="96"/>
      <c r="K38" s="88"/>
      <c r="L38" s="90"/>
      <c r="M38" s="310">
        <f>SUM(M39:M41)</f>
        <v>0</v>
      </c>
      <c r="N38" s="310"/>
      <c r="O38" s="310">
        <f>SUM(O39:O41)</f>
        <v>0</v>
      </c>
      <c r="P38" s="310"/>
      <c r="Q38" s="310">
        <f>SUM(Q39:Q41)</f>
        <v>0</v>
      </c>
      <c r="R38" s="310"/>
      <c r="S38" s="310">
        <f>SUM(S39:S41)</f>
        <v>0</v>
      </c>
      <c r="T38" s="310"/>
      <c r="U38" s="310">
        <f>SUM(U39:U41)</f>
        <v>0</v>
      </c>
      <c r="V38" s="310"/>
      <c r="W38" s="311">
        <f>SUM(M38:V38)</f>
        <v>0</v>
      </c>
      <c r="X38" s="132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ht="15.75" x14ac:dyDescent="0.25">
      <c r="A39" s="128"/>
      <c r="B39" s="24" t="s">
        <v>24</v>
      </c>
      <c r="C39" s="171"/>
      <c r="D39" s="84"/>
      <c r="E39" s="84"/>
      <c r="F39" s="84"/>
      <c r="G39" s="84"/>
      <c r="H39" s="84"/>
      <c r="I39" s="84"/>
      <c r="J39" s="84"/>
      <c r="K39" s="85"/>
      <c r="L39" s="91"/>
      <c r="M39" s="317"/>
      <c r="N39" s="318"/>
      <c r="O39" s="315"/>
      <c r="P39" s="112"/>
      <c r="Q39" s="315"/>
      <c r="R39" s="112"/>
      <c r="S39" s="315"/>
      <c r="T39" s="112"/>
      <c r="U39" s="315"/>
      <c r="V39" s="112"/>
      <c r="W39" s="299">
        <f>SUM(M39:V39)</f>
        <v>0</v>
      </c>
    </row>
    <row r="40" spans="1:37" ht="15.75" x14ac:dyDescent="0.25">
      <c r="A40" s="128"/>
      <c r="B40" s="24"/>
      <c r="C40" s="171"/>
      <c r="D40" s="84"/>
      <c r="E40" s="84"/>
      <c r="F40" s="84"/>
      <c r="G40" s="84"/>
      <c r="H40" s="84"/>
      <c r="I40" s="84"/>
      <c r="J40" s="84"/>
      <c r="K40" s="85"/>
      <c r="L40" s="91"/>
      <c r="M40" s="317"/>
      <c r="N40" s="318"/>
      <c r="O40" s="315"/>
      <c r="P40" s="112"/>
      <c r="Q40" s="315"/>
      <c r="R40" s="112"/>
      <c r="S40" s="315"/>
      <c r="T40" s="112"/>
      <c r="U40" s="315"/>
      <c r="V40" s="112"/>
      <c r="W40" s="299">
        <f>SUM(M40:V40)</f>
        <v>0</v>
      </c>
    </row>
    <row r="41" spans="1:37" ht="15.75" x14ac:dyDescent="0.25">
      <c r="A41" s="128"/>
      <c r="B41" s="32"/>
      <c r="C41" s="177"/>
      <c r="D41" s="100"/>
      <c r="E41" s="100"/>
      <c r="F41" s="100"/>
      <c r="G41" s="100"/>
      <c r="H41" s="100"/>
      <c r="I41" s="100"/>
      <c r="J41" s="100"/>
      <c r="K41" s="86"/>
      <c r="L41" s="93"/>
      <c r="M41" s="319"/>
      <c r="N41" s="320"/>
      <c r="O41" s="316"/>
      <c r="P41" s="314"/>
      <c r="Q41" s="316"/>
      <c r="R41" s="314"/>
      <c r="S41" s="316"/>
      <c r="T41" s="314"/>
      <c r="U41" s="316"/>
      <c r="V41" s="314"/>
      <c r="W41" s="301">
        <f>SUM(M41:V41)</f>
        <v>0</v>
      </c>
      <c r="X41" s="134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</row>
    <row r="42" spans="1:37" ht="15.75" x14ac:dyDescent="0.25">
      <c r="A42" s="128"/>
      <c r="B42" s="128"/>
      <c r="C42" s="128"/>
      <c r="D42" s="84"/>
      <c r="E42" s="84"/>
      <c r="F42" s="84"/>
      <c r="G42" s="84"/>
      <c r="H42" s="84"/>
      <c r="I42" s="84"/>
      <c r="J42" s="84"/>
      <c r="K42" s="128"/>
      <c r="L42" s="91"/>
      <c r="M42" s="309"/>
      <c r="N42" s="309"/>
      <c r="O42" s="309"/>
      <c r="P42" s="309"/>
      <c r="Q42" s="309"/>
      <c r="R42" s="309"/>
      <c r="S42" s="309"/>
      <c r="T42" s="111"/>
      <c r="U42" s="309"/>
      <c r="V42" s="111"/>
      <c r="W42" s="112"/>
    </row>
    <row r="43" spans="1:37" ht="15.75" x14ac:dyDescent="0.25">
      <c r="A43" s="174"/>
      <c r="B43" s="87" t="s">
        <v>8</v>
      </c>
      <c r="C43" s="88"/>
      <c r="D43" s="96"/>
      <c r="E43" s="96"/>
      <c r="F43" s="96"/>
      <c r="G43" s="96"/>
      <c r="H43" s="96"/>
      <c r="I43" s="96"/>
      <c r="J43" s="96"/>
      <c r="K43" s="110"/>
      <c r="L43" s="90"/>
      <c r="M43" s="310">
        <f>SUM(M44:M49)</f>
        <v>0</v>
      </c>
      <c r="N43" s="310"/>
      <c r="O43" s="310">
        <f>SUM(O44:O49)</f>
        <v>0</v>
      </c>
      <c r="P43" s="310"/>
      <c r="Q43" s="310">
        <f>SUM(Q44:Q49)</f>
        <v>0</v>
      </c>
      <c r="R43" s="310"/>
      <c r="S43" s="310">
        <f>SUM(S44:S49)</f>
        <v>0</v>
      </c>
      <c r="T43" s="310"/>
      <c r="U43" s="310">
        <f>SUM(U44:U49)</f>
        <v>0</v>
      </c>
      <c r="V43" s="310"/>
      <c r="W43" s="311">
        <f t="shared" ref="W43:W49" si="17">SUM(M43:V43)</f>
        <v>0</v>
      </c>
      <c r="X43" s="132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</row>
    <row r="44" spans="1:37" ht="15.75" x14ac:dyDescent="0.25">
      <c r="A44" s="174"/>
      <c r="B44" s="24" t="s">
        <v>24</v>
      </c>
      <c r="C44" s="171"/>
      <c r="D44" s="101"/>
      <c r="E44" s="101"/>
      <c r="F44" s="101"/>
      <c r="G44" s="101"/>
      <c r="H44" s="101"/>
      <c r="I44" s="101"/>
      <c r="J44" s="101"/>
      <c r="K44" s="85"/>
      <c r="L44" s="91"/>
      <c r="M44" s="315"/>
      <c r="N44" s="112"/>
      <c r="O44" s="315"/>
      <c r="P44" s="112"/>
      <c r="Q44" s="315"/>
      <c r="R44" s="112"/>
      <c r="S44" s="315"/>
      <c r="T44" s="112"/>
      <c r="U44" s="315"/>
      <c r="V44" s="112"/>
      <c r="W44" s="299">
        <f t="shared" si="17"/>
        <v>0</v>
      </c>
    </row>
    <row r="45" spans="1:37" ht="15.75" x14ac:dyDescent="0.25">
      <c r="A45" s="174"/>
      <c r="B45" s="24"/>
      <c r="C45" s="171"/>
      <c r="D45" s="101"/>
      <c r="E45" s="101"/>
      <c r="F45" s="101"/>
      <c r="G45" s="101"/>
      <c r="H45" s="101"/>
      <c r="I45" s="101"/>
      <c r="J45" s="101"/>
      <c r="K45" s="85"/>
      <c r="L45" s="91"/>
      <c r="M45" s="315"/>
      <c r="N45" s="112"/>
      <c r="O45" s="315"/>
      <c r="P45" s="112"/>
      <c r="Q45" s="315"/>
      <c r="R45" s="112"/>
      <c r="S45" s="315"/>
      <c r="T45" s="112"/>
      <c r="U45" s="315"/>
      <c r="V45" s="112"/>
      <c r="W45" s="299">
        <f t="shared" si="17"/>
        <v>0</v>
      </c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</row>
    <row r="46" spans="1:37" ht="15.75" x14ac:dyDescent="0.25">
      <c r="A46" s="174"/>
      <c r="B46" s="24"/>
      <c r="C46" s="171"/>
      <c r="D46" s="84"/>
      <c r="E46" s="101"/>
      <c r="F46" s="101"/>
      <c r="G46" s="101"/>
      <c r="H46" s="101"/>
      <c r="I46" s="101"/>
      <c r="J46" s="101"/>
      <c r="K46" s="102"/>
      <c r="L46" s="91"/>
      <c r="M46" s="315"/>
      <c r="N46" s="112"/>
      <c r="O46" s="315"/>
      <c r="P46" s="112"/>
      <c r="Q46" s="315"/>
      <c r="R46" s="112"/>
      <c r="S46" s="315"/>
      <c r="T46" s="112"/>
      <c r="U46" s="315"/>
      <c r="V46" s="298"/>
      <c r="W46" s="299">
        <f t="shared" si="17"/>
        <v>0</v>
      </c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</row>
    <row r="47" spans="1:37" ht="15.75" x14ac:dyDescent="0.25">
      <c r="A47" s="174"/>
      <c r="B47" s="97"/>
      <c r="C47" s="178"/>
      <c r="D47" s="84"/>
      <c r="E47" s="101"/>
      <c r="F47" s="101"/>
      <c r="G47" s="101"/>
      <c r="H47" s="101"/>
      <c r="I47" s="101"/>
      <c r="J47" s="101"/>
      <c r="K47" s="102"/>
      <c r="L47" s="91"/>
      <c r="M47" s="315"/>
      <c r="N47" s="112"/>
      <c r="O47" s="315"/>
      <c r="P47" s="112"/>
      <c r="Q47" s="315"/>
      <c r="R47" s="112"/>
      <c r="S47" s="315"/>
      <c r="T47" s="112"/>
      <c r="U47" s="315"/>
      <c r="V47" s="112"/>
      <c r="W47" s="299">
        <f t="shared" si="17"/>
        <v>0</v>
      </c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</row>
    <row r="48" spans="1:37" ht="15.75" x14ac:dyDescent="0.25">
      <c r="A48" s="174"/>
      <c r="B48" s="97"/>
      <c r="C48" s="178"/>
      <c r="D48" s="84"/>
      <c r="E48" s="101"/>
      <c r="F48" s="101"/>
      <c r="G48" s="101"/>
      <c r="H48" s="101"/>
      <c r="I48" s="101"/>
      <c r="J48" s="101"/>
      <c r="K48" s="102"/>
      <c r="L48" s="91"/>
      <c r="M48" s="315"/>
      <c r="N48" s="112"/>
      <c r="O48" s="315"/>
      <c r="P48" s="112"/>
      <c r="Q48" s="315"/>
      <c r="R48" s="112"/>
      <c r="S48" s="315"/>
      <c r="T48" s="112"/>
      <c r="U48" s="315"/>
      <c r="V48" s="112"/>
      <c r="W48" s="299">
        <f t="shared" si="17"/>
        <v>0</v>
      </c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</row>
    <row r="49" spans="1:37" ht="15.75" x14ac:dyDescent="0.25">
      <c r="A49" s="174"/>
      <c r="B49" s="98"/>
      <c r="C49" s="179"/>
      <c r="D49" s="100"/>
      <c r="E49" s="104"/>
      <c r="F49" s="104"/>
      <c r="G49" s="104"/>
      <c r="H49" s="104"/>
      <c r="I49" s="104"/>
      <c r="J49" s="104"/>
      <c r="K49" s="103"/>
      <c r="L49" s="93"/>
      <c r="M49" s="321"/>
      <c r="N49" s="322"/>
      <c r="O49" s="321"/>
      <c r="P49" s="322"/>
      <c r="Q49" s="321"/>
      <c r="R49" s="322"/>
      <c r="S49" s="321"/>
      <c r="T49" s="322"/>
      <c r="U49" s="321"/>
      <c r="V49" s="322"/>
      <c r="W49" s="301">
        <f t="shared" si="17"/>
        <v>0</v>
      </c>
    </row>
    <row r="50" spans="1:37" ht="15.75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74"/>
      <c r="L50" s="138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4"/>
      <c r="X50" s="13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</row>
    <row r="51" spans="1:37" ht="15.75" x14ac:dyDescent="0.25">
      <c r="A51" s="136"/>
      <c r="B51" s="87" t="s">
        <v>9</v>
      </c>
      <c r="C51" s="88"/>
      <c r="D51" s="96"/>
      <c r="E51" s="96"/>
      <c r="F51" s="96"/>
      <c r="G51" s="96"/>
      <c r="H51" s="96"/>
      <c r="I51" s="96"/>
      <c r="J51" s="96"/>
      <c r="K51" s="88"/>
      <c r="L51" s="90"/>
      <c r="M51" s="310">
        <f>SUM(M52:M55)</f>
        <v>0</v>
      </c>
      <c r="N51" s="310"/>
      <c r="O51" s="310">
        <f>SUM(O52:O55)</f>
        <v>0</v>
      </c>
      <c r="P51" s="310"/>
      <c r="Q51" s="310">
        <f>SUM(Q52:Q55)</f>
        <v>0</v>
      </c>
      <c r="R51" s="310"/>
      <c r="S51" s="310">
        <f>SUM(S52:S55)</f>
        <v>0</v>
      </c>
      <c r="T51" s="310"/>
      <c r="U51" s="310">
        <f>SUM(U52:U55)</f>
        <v>0</v>
      </c>
      <c r="V51" s="310"/>
      <c r="W51" s="311">
        <f>SUM(M51:V51)</f>
        <v>0</v>
      </c>
      <c r="X51" s="13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</row>
    <row r="52" spans="1:37" ht="15.75" x14ac:dyDescent="0.25">
      <c r="A52" s="128"/>
      <c r="B52" s="24" t="s">
        <v>24</v>
      </c>
      <c r="C52" s="171"/>
      <c r="D52" s="84"/>
      <c r="E52" s="84"/>
      <c r="F52" s="84"/>
      <c r="G52" s="84"/>
      <c r="H52" s="84"/>
      <c r="I52" s="84"/>
      <c r="J52" s="84"/>
      <c r="K52" s="85"/>
      <c r="L52" s="91"/>
      <c r="M52" s="325"/>
      <c r="N52" s="326"/>
      <c r="O52" s="325"/>
      <c r="P52" s="326"/>
      <c r="Q52" s="325"/>
      <c r="R52" s="326"/>
      <c r="S52" s="325"/>
      <c r="T52" s="326"/>
      <c r="U52" s="325"/>
      <c r="V52" s="326"/>
      <c r="W52" s="299">
        <f>SUM(M52:V52)</f>
        <v>0</v>
      </c>
      <c r="X52" s="135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</row>
    <row r="53" spans="1:37" ht="15.75" x14ac:dyDescent="0.25">
      <c r="A53" s="128"/>
      <c r="B53" s="24"/>
      <c r="C53" s="171"/>
      <c r="D53" s="84"/>
      <c r="E53" s="84"/>
      <c r="F53" s="84"/>
      <c r="G53" s="84"/>
      <c r="H53" s="84"/>
      <c r="I53" s="84"/>
      <c r="J53" s="84"/>
      <c r="K53" s="85"/>
      <c r="L53" s="91"/>
      <c r="M53" s="325"/>
      <c r="N53" s="326"/>
      <c r="O53" s="325"/>
      <c r="P53" s="326"/>
      <c r="Q53" s="325"/>
      <c r="R53" s="326"/>
      <c r="S53" s="325" t="s">
        <v>11</v>
      </c>
      <c r="T53" s="326"/>
      <c r="U53" s="325" t="s">
        <v>11</v>
      </c>
      <c r="V53" s="326"/>
      <c r="W53" s="299">
        <f>SUM(M53:V53)</f>
        <v>0</v>
      </c>
      <c r="X53" s="132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</row>
    <row r="54" spans="1:37" ht="15.75" x14ac:dyDescent="0.25">
      <c r="A54" s="128"/>
      <c r="B54" s="24"/>
      <c r="C54" s="171"/>
      <c r="D54" s="84"/>
      <c r="E54" s="84"/>
      <c r="F54" s="84"/>
      <c r="G54" s="84"/>
      <c r="H54" s="84"/>
      <c r="I54" s="84"/>
      <c r="J54" s="84"/>
      <c r="K54" s="85"/>
      <c r="L54" s="91"/>
      <c r="M54" s="325"/>
      <c r="N54" s="318"/>
      <c r="O54" s="325"/>
      <c r="P54" s="318"/>
      <c r="Q54" s="325"/>
      <c r="R54" s="318"/>
      <c r="S54" s="325"/>
      <c r="T54" s="318"/>
      <c r="U54" s="325"/>
      <c r="V54" s="318"/>
      <c r="W54" s="299">
        <f>SUM(M54:V54)</f>
        <v>0</v>
      </c>
      <c r="X54" s="132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</row>
    <row r="55" spans="1:37" ht="15.75" x14ac:dyDescent="0.25">
      <c r="A55" s="128"/>
      <c r="B55" s="32"/>
      <c r="C55" s="177"/>
      <c r="D55" s="100"/>
      <c r="E55" s="100"/>
      <c r="F55" s="100"/>
      <c r="G55" s="100"/>
      <c r="H55" s="100"/>
      <c r="I55" s="100"/>
      <c r="J55" s="100"/>
      <c r="K55" s="86"/>
      <c r="L55" s="93"/>
      <c r="M55" s="327"/>
      <c r="N55" s="328"/>
      <c r="O55" s="327"/>
      <c r="P55" s="328"/>
      <c r="Q55" s="327"/>
      <c r="R55" s="328"/>
      <c r="S55" s="327"/>
      <c r="T55" s="328"/>
      <c r="U55" s="327"/>
      <c r="V55" s="328"/>
      <c r="W55" s="301">
        <f>SUM(M55:V55)</f>
        <v>0</v>
      </c>
      <c r="X55" s="132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</row>
    <row r="56" spans="1:37" ht="15.75" x14ac:dyDescent="0.25">
      <c r="A56" s="128"/>
      <c r="B56" s="85"/>
      <c r="C56" s="85"/>
      <c r="D56" s="84"/>
      <c r="E56" s="84"/>
      <c r="F56" s="84"/>
      <c r="G56" s="84"/>
      <c r="H56" s="84"/>
      <c r="I56" s="84"/>
      <c r="J56" s="84"/>
      <c r="K56" s="85"/>
      <c r="L56" s="91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18"/>
      <c r="X56" s="137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</row>
    <row r="57" spans="1:37" ht="16.5" thickBot="1" x14ac:dyDescent="0.3">
      <c r="A57" s="128"/>
      <c r="B57" s="180"/>
      <c r="C57" s="110"/>
      <c r="D57" s="181"/>
      <c r="E57" s="181"/>
      <c r="F57" s="181"/>
      <c r="G57" s="181"/>
      <c r="H57" s="181"/>
      <c r="I57" s="181"/>
      <c r="J57" s="181"/>
      <c r="K57" s="110"/>
      <c r="L57" s="90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30"/>
      <c r="X57" s="132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</row>
    <row r="58" spans="1:37" ht="15.75" x14ac:dyDescent="0.25">
      <c r="A58" s="136"/>
      <c r="B58" s="182" t="s">
        <v>45</v>
      </c>
      <c r="C58" s="183"/>
      <c r="D58" s="184"/>
      <c r="E58" s="184"/>
      <c r="F58" s="184"/>
      <c r="G58" s="184"/>
      <c r="H58" s="184"/>
      <c r="I58" s="184"/>
      <c r="J58" s="184"/>
      <c r="K58" s="183"/>
      <c r="L58" s="185"/>
      <c r="M58" s="331">
        <f>SUM(M18,M21,M28,M33,M38,M43,M51)</f>
        <v>0</v>
      </c>
      <c r="N58" s="332"/>
      <c r="O58" s="331">
        <f>SUM(O18,O21,O28,O33,O38,O43,O51)</f>
        <v>0</v>
      </c>
      <c r="P58" s="332"/>
      <c r="Q58" s="331">
        <f>SUM(Q18,Q21,Q28,Q33,Q38,Q43,Q51)</f>
        <v>0</v>
      </c>
      <c r="R58" s="332"/>
      <c r="S58" s="331">
        <f>SUM(S18,S21,S28,S33,S38,S43,S51)</f>
        <v>0</v>
      </c>
      <c r="T58" s="332"/>
      <c r="U58" s="331">
        <f>SUM(U18,U21,U28,U33,U38,U43,U51)</f>
        <v>0</v>
      </c>
      <c r="V58" s="332"/>
      <c r="W58" s="333">
        <f>SUM(W18,W21,W28,W33,W38,W43,W51)</f>
        <v>0</v>
      </c>
      <c r="X58" s="114"/>
    </row>
    <row r="59" spans="1:37" ht="15.75" x14ac:dyDescent="0.25">
      <c r="A59" s="136"/>
      <c r="B59" s="172"/>
      <c r="C59" s="103"/>
      <c r="D59" s="173"/>
      <c r="E59" s="173"/>
      <c r="F59" s="173"/>
      <c r="G59" s="173"/>
      <c r="H59" s="173"/>
      <c r="I59" s="173"/>
      <c r="J59" s="173"/>
      <c r="K59" s="103"/>
      <c r="L59" s="93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34"/>
    </row>
    <row r="60" spans="1:37" ht="15.75" x14ac:dyDescent="0.25">
      <c r="A60" s="128"/>
      <c r="B60" s="128"/>
      <c r="C60" s="128"/>
      <c r="D60" s="84"/>
      <c r="E60" s="84"/>
      <c r="F60" s="84"/>
      <c r="G60" s="84"/>
      <c r="H60" s="84"/>
      <c r="I60" s="84"/>
      <c r="J60" s="84"/>
      <c r="K60" s="128"/>
      <c r="L60" s="91"/>
      <c r="M60" s="309"/>
      <c r="N60" s="309"/>
      <c r="O60" s="309"/>
      <c r="P60" s="309"/>
      <c r="Q60" s="309"/>
      <c r="R60" s="309"/>
      <c r="S60" s="112"/>
      <c r="T60" s="112"/>
      <c r="U60" s="112"/>
      <c r="V60" s="112"/>
      <c r="W60" s="112"/>
    </row>
    <row r="61" spans="1:37" ht="15.75" x14ac:dyDescent="0.25">
      <c r="A61" s="128"/>
      <c r="B61" s="128"/>
      <c r="C61" s="234"/>
      <c r="D61" s="233" t="s">
        <v>12</v>
      </c>
      <c r="E61" s="230" t="s">
        <v>13</v>
      </c>
      <c r="F61" s="230" t="s">
        <v>14</v>
      </c>
      <c r="G61" s="230" t="s">
        <v>15</v>
      </c>
      <c r="H61" s="230" t="s">
        <v>16</v>
      </c>
      <c r="I61" s="84"/>
      <c r="J61" s="84"/>
      <c r="K61" s="128"/>
      <c r="L61" s="91"/>
      <c r="M61" s="309"/>
      <c r="N61" s="309"/>
      <c r="O61" s="309"/>
      <c r="P61" s="309"/>
      <c r="Q61" s="309"/>
      <c r="R61" s="309"/>
      <c r="S61" s="112"/>
      <c r="T61" s="112"/>
      <c r="U61" s="112"/>
      <c r="V61" s="112"/>
      <c r="W61" s="112"/>
    </row>
    <row r="62" spans="1:37" ht="15.75" x14ac:dyDescent="0.25">
      <c r="A62" s="128"/>
      <c r="B62" s="186" t="s">
        <v>26</v>
      </c>
      <c r="C62" s="187"/>
      <c r="D62" s="188"/>
      <c r="E62" s="188"/>
      <c r="F62" s="188"/>
      <c r="G62" s="188"/>
      <c r="H62" s="188"/>
      <c r="I62" s="188"/>
      <c r="J62" s="188"/>
      <c r="K62" s="189"/>
      <c r="L62" s="190"/>
      <c r="M62" s="335">
        <f>SUM(M58)</f>
        <v>0</v>
      </c>
      <c r="N62" s="335"/>
      <c r="O62" s="335">
        <f>SUM(O58)</f>
        <v>0</v>
      </c>
      <c r="P62" s="335"/>
      <c r="Q62" s="335">
        <f>SUM(Q58)</f>
        <v>0</v>
      </c>
      <c r="R62" s="335"/>
      <c r="S62" s="335">
        <f>SUM(S58)</f>
        <v>0</v>
      </c>
      <c r="T62" s="335"/>
      <c r="U62" s="335">
        <f>SUM(U58)</f>
        <v>0</v>
      </c>
      <c r="V62" s="335"/>
      <c r="W62" s="336">
        <f>SUM(M62:V62)</f>
        <v>0</v>
      </c>
    </row>
    <row r="63" spans="1:37" ht="15.75" x14ac:dyDescent="0.25">
      <c r="A63" s="128"/>
      <c r="B63" s="141" t="s">
        <v>20</v>
      </c>
      <c r="C63" s="235"/>
      <c r="D63" s="231">
        <v>0</v>
      </c>
      <c r="E63" s="232">
        <v>0</v>
      </c>
      <c r="F63" s="232">
        <v>0</v>
      </c>
      <c r="G63" s="232">
        <v>0</v>
      </c>
      <c r="H63" s="232">
        <v>0</v>
      </c>
      <c r="I63" s="84"/>
      <c r="J63" s="84"/>
      <c r="K63" s="85"/>
      <c r="L63" s="91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8"/>
    </row>
    <row r="64" spans="1:37" ht="23.25" customHeight="1" x14ac:dyDescent="0.25">
      <c r="A64" s="128"/>
      <c r="B64" s="182" t="s">
        <v>98</v>
      </c>
      <c r="C64" s="183"/>
      <c r="D64" s="191"/>
      <c r="E64" s="192"/>
      <c r="F64" s="192"/>
      <c r="G64" s="192"/>
      <c r="H64" s="192"/>
      <c r="I64" s="192"/>
      <c r="J64" s="192"/>
      <c r="K64" s="191"/>
      <c r="L64" s="185"/>
      <c r="M64" s="332">
        <f>(M62-M30)*$D$63</f>
        <v>0</v>
      </c>
      <c r="N64" s="332"/>
      <c r="O64" s="332">
        <f>(O62-O30)*$D$63</f>
        <v>0</v>
      </c>
      <c r="P64" s="332"/>
      <c r="Q64" s="332">
        <f>(Q62-Q30)*$D$63</f>
        <v>0</v>
      </c>
      <c r="R64" s="332"/>
      <c r="S64" s="332">
        <f>S62*$G$63</f>
        <v>0</v>
      </c>
      <c r="T64" s="332"/>
      <c r="U64" s="332">
        <f>U62*$H$63</f>
        <v>0</v>
      </c>
      <c r="V64" s="332"/>
      <c r="W64" s="339">
        <f>SUM(M64:V64)</f>
        <v>0</v>
      </c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</row>
    <row r="65" spans="1:37" ht="15.75" x14ac:dyDescent="0.25">
      <c r="A65" s="128"/>
      <c r="B65" s="344" t="s">
        <v>97</v>
      </c>
      <c r="C65" s="183"/>
      <c r="D65" s="191"/>
      <c r="E65" s="192"/>
      <c r="F65" s="192"/>
      <c r="G65" s="192"/>
      <c r="H65" s="192"/>
      <c r="I65" s="192"/>
      <c r="J65" s="192"/>
      <c r="K65" s="191"/>
      <c r="L65" s="185"/>
      <c r="M65" s="349"/>
      <c r="N65" s="332"/>
      <c r="O65" s="349"/>
      <c r="P65" s="332"/>
      <c r="Q65" s="349"/>
      <c r="R65" s="332"/>
      <c r="S65" s="349"/>
      <c r="T65" s="332"/>
      <c r="U65" s="349"/>
      <c r="V65" s="332"/>
      <c r="W65" s="350">
        <f>SUM(M65:V65)</f>
        <v>0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</row>
    <row r="66" spans="1:37" ht="15.75" x14ac:dyDescent="0.25">
      <c r="A66" s="128"/>
      <c r="B66" s="344" t="s">
        <v>96</v>
      </c>
      <c r="C66" s="345"/>
      <c r="D66" s="346"/>
      <c r="E66" s="346"/>
      <c r="F66" s="346"/>
      <c r="G66" s="346"/>
      <c r="H66" s="346"/>
      <c r="I66" s="346"/>
      <c r="J66" s="346"/>
      <c r="K66" s="345"/>
      <c r="L66" s="347"/>
      <c r="M66" s="353">
        <f>SUM(M64:M65)</f>
        <v>0</v>
      </c>
      <c r="N66" s="348"/>
      <c r="O66" s="353">
        <f>SUM(O64:O65)</f>
        <v>0</v>
      </c>
      <c r="P66" s="348"/>
      <c r="Q66" s="353">
        <f>SUM(Q64:Q65)</f>
        <v>0</v>
      </c>
      <c r="R66" s="348"/>
      <c r="S66" s="353">
        <f>SUM(S64:S65)</f>
        <v>0</v>
      </c>
      <c r="T66" s="348"/>
      <c r="U66" s="353">
        <f>SUM(U64:U65)</f>
        <v>0</v>
      </c>
      <c r="V66" s="348"/>
      <c r="W66" s="336">
        <f>SUM(M66:V66)</f>
        <v>0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</row>
    <row r="67" spans="1:37" ht="26.25" customHeight="1" thickBot="1" x14ac:dyDescent="0.3">
      <c r="A67" s="136"/>
      <c r="B67" s="182" t="s">
        <v>25</v>
      </c>
      <c r="C67" s="183"/>
      <c r="D67" s="184"/>
      <c r="E67" s="184"/>
      <c r="F67" s="184"/>
      <c r="G67" s="184"/>
      <c r="H67" s="184"/>
      <c r="I67" s="184"/>
      <c r="J67" s="184"/>
      <c r="K67" s="183"/>
      <c r="L67" s="185"/>
      <c r="M67" s="351">
        <f>SUM(M62,M66)</f>
        <v>0</v>
      </c>
      <c r="N67" s="332"/>
      <c r="O67" s="351">
        <f>SUM(O62,O66)</f>
        <v>0</v>
      </c>
      <c r="P67" s="332"/>
      <c r="Q67" s="351">
        <f>SUM(Q62,Q66)</f>
        <v>0</v>
      </c>
      <c r="R67" s="332"/>
      <c r="S67" s="351">
        <f>SUM(S62,S66)</f>
        <v>0</v>
      </c>
      <c r="T67" s="332"/>
      <c r="U67" s="351">
        <f>SUM(U62,U66)</f>
        <v>0</v>
      </c>
      <c r="V67" s="332"/>
      <c r="W67" s="352">
        <f>SUM(M67:V67)</f>
        <v>0</v>
      </c>
    </row>
    <row r="68" spans="1:37" ht="13.5" thickTop="1" x14ac:dyDescent="0.2">
      <c r="A68" s="128"/>
      <c r="B68" s="193"/>
      <c r="C68" s="86"/>
      <c r="D68" s="100"/>
      <c r="E68" s="100"/>
      <c r="F68" s="100"/>
      <c r="G68" s="100"/>
      <c r="H68" s="100"/>
      <c r="I68" s="100"/>
      <c r="J68" s="100"/>
      <c r="K68" s="86"/>
      <c r="L68" s="9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00"/>
    </row>
    <row r="69" spans="1:37" x14ac:dyDescent="0.2">
      <c r="X69" s="13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</row>
    <row r="70" spans="1:37" x14ac:dyDescent="0.2">
      <c r="X70" s="132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</row>
    <row r="76" spans="1:37" x14ac:dyDescent="0.2">
      <c r="Y76" s="139">
        <f>SUM(V75:V76)</f>
        <v>0</v>
      </c>
      <c r="Z76" s="139">
        <f>SUM(W75:W76)</f>
        <v>0</v>
      </c>
    </row>
    <row r="84" spans="24:37" x14ac:dyDescent="0.2">
      <c r="X84" s="132"/>
      <c r="Y84" s="140">
        <f>SUM(V80,V82)</f>
        <v>0</v>
      </c>
      <c r="Z84" s="140">
        <f>SUM(W80,W82)</f>
        <v>0</v>
      </c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</row>
    <row r="86" spans="24:37" x14ac:dyDescent="0.2">
      <c r="X86" s="133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90" spans="24:37" x14ac:dyDescent="0.2">
      <c r="X90" s="133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</row>
  </sheetData>
  <sheetProtection password="CA3D" sheet="1" objects="1" scenarios="1" formatCells="0" formatColumns="0" formatRows="0"/>
  <mergeCells count="10">
    <mergeCell ref="M7:N7"/>
    <mergeCell ref="U7:V7"/>
    <mergeCell ref="Z6:AE6"/>
    <mergeCell ref="D7:H7"/>
    <mergeCell ref="Y6:Y7"/>
    <mergeCell ref="AG6:AK6"/>
    <mergeCell ref="O7:P7"/>
    <mergeCell ref="Q7:R7"/>
    <mergeCell ref="S7:T7"/>
    <mergeCell ref="X4:X7"/>
  </mergeCells>
  <phoneticPr fontId="1" type="noConversion"/>
  <pageMargins left="0.18" right="0.52" top="0.22" bottom="0.3" header="0.17" footer="0.18"/>
  <pageSetup scale="69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90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ColWidth="8.77734375" defaultRowHeight="12.75" x14ac:dyDescent="0.2"/>
  <cols>
    <col min="1" max="1" width="13.77734375" style="114" customWidth="1"/>
    <col min="2" max="2" width="17.109375" style="114" customWidth="1"/>
    <col min="3" max="3" width="0.5546875" style="114" customWidth="1"/>
    <col min="4" max="8" width="6.21875" style="146" customWidth="1"/>
    <col min="9" max="9" width="0.5546875" style="114" customWidth="1"/>
    <col min="10" max="11" width="4" style="114" customWidth="1"/>
    <col min="12" max="12" width="7.77734375" style="114" customWidth="1"/>
    <col min="13" max="13" width="7.88671875" style="286" customWidth="1"/>
    <col min="14" max="14" width="6.88671875" style="286" customWidth="1"/>
    <col min="15" max="15" width="7.88671875" style="286" customWidth="1"/>
    <col min="16" max="16" width="6.21875" style="286" customWidth="1"/>
    <col min="17" max="17" width="7.88671875" style="286" customWidth="1"/>
    <col min="18" max="18" width="6.21875" style="286" customWidth="1"/>
    <col min="19" max="19" width="7.88671875" style="286" customWidth="1"/>
    <col min="20" max="20" width="7.44140625" style="286" customWidth="1"/>
    <col min="21" max="21" width="7.88671875" style="286" customWidth="1"/>
    <col min="22" max="22" width="7.44140625" style="286" customWidth="1"/>
    <col min="23" max="23" width="8.77734375" style="286" customWidth="1"/>
    <col min="24" max="24" width="3" style="113" customWidth="1"/>
    <col min="25" max="31" width="8.88671875" style="114" customWidth="1"/>
    <col min="32" max="32" width="1.77734375" style="114" customWidth="1"/>
    <col min="33" max="37" width="8.88671875" style="114" customWidth="1"/>
    <col min="38" max="16384" width="8.77734375" style="114"/>
  </cols>
  <sheetData>
    <row r="1" spans="1:37" x14ac:dyDescent="0.2">
      <c r="A1" s="131" t="s">
        <v>30</v>
      </c>
      <c r="B1" s="2" t="s">
        <v>24</v>
      </c>
      <c r="C1" s="145"/>
      <c r="M1" s="285" t="str">
        <f>'Proposal Budget'!A8</f>
        <v xml:space="preserve">PD Institution No.: </v>
      </c>
      <c r="N1" s="343">
        <f>'Proposal Budget'!B8</f>
        <v>0</v>
      </c>
      <c r="AE1" s="144" t="str">
        <f>'Proposal Budget'!AF8</f>
        <v>Total Months per PJY</v>
      </c>
      <c r="AG1" s="116">
        <f>SUM(AG2:AG3)</f>
        <v>12</v>
      </c>
    </row>
    <row r="2" spans="1:37" x14ac:dyDescent="0.2">
      <c r="A2" s="131" t="str">
        <f>'Proposal Budget'!$A$1</f>
        <v>PI / PD:</v>
      </c>
      <c r="B2" s="147" t="s">
        <v>24</v>
      </c>
      <c r="C2" s="148"/>
      <c r="M2" s="285" t="str">
        <f>'Proposal Budget'!$A$7</f>
        <v>Due Dates:</v>
      </c>
      <c r="N2" s="279">
        <f>'Proposal Budget'!B7</f>
        <v>0</v>
      </c>
      <c r="AE2" s="115" t="str">
        <f>'Proposal Budget'!AF6</f>
        <v>Number of PJY1 months in first FY</v>
      </c>
      <c r="AG2" s="117">
        <f>SUM('Proposal Budget'!AG6)</f>
        <v>12</v>
      </c>
    </row>
    <row r="3" spans="1:37" x14ac:dyDescent="0.2">
      <c r="A3" s="149" t="str">
        <f>'Proposal Budget'!$A$5</f>
        <v>FOA / RFA / RFP:</v>
      </c>
      <c r="B3" s="150">
        <f>'Proposal Budget'!B5</f>
        <v>0</v>
      </c>
      <c r="C3" s="150"/>
      <c r="M3" s="285" t="str">
        <f>'Proposal Budget'!A6</f>
        <v>Mechanism</v>
      </c>
      <c r="N3" s="340">
        <f>'Proposal Budget'!B6</f>
        <v>0</v>
      </c>
      <c r="AE3" s="115" t="str">
        <f>'Proposal Budget'!AF7</f>
        <v>Number of PJY1 months in second FY</v>
      </c>
      <c r="AG3" s="117">
        <f>SUM('Proposal Budget'!AG7)</f>
        <v>0</v>
      </c>
    </row>
    <row r="4" spans="1:37" x14ac:dyDescent="0.2">
      <c r="A4" s="131" t="str">
        <f>'Proposal Budget'!$A$2</f>
        <v>Title:</v>
      </c>
      <c r="B4" s="131">
        <f>'Proposal Budget'!$B$2</f>
        <v>0</v>
      </c>
      <c r="C4" s="131"/>
      <c r="M4" s="285" t="str">
        <f>'Proposal Budget'!A9</f>
        <v xml:space="preserve">Sponsor Award No.: </v>
      </c>
      <c r="N4" s="341" t="str">
        <f>'Proposal Budget'!B9</f>
        <v>-</v>
      </c>
      <c r="W4" s="287"/>
      <c r="X4" s="711" t="str">
        <f>'Proposal Budget'!$AC$9</f>
        <v>Confirmed</v>
      </c>
      <c r="Y4" s="200"/>
      <c r="Z4" s="201" t="str">
        <f>'Proposal Budget'!AF9</f>
        <v>Salary Cap:</v>
      </c>
      <c r="AA4" s="261">
        <f>'Proposal Budget'!AG9</f>
        <v>199300</v>
      </c>
    </row>
    <row r="5" spans="1:37" ht="13.9" customHeight="1" x14ac:dyDescent="0.2">
      <c r="A5" s="10" t="s">
        <v>17</v>
      </c>
      <c r="B5" s="150">
        <f>'Proposal Budget'!B3</f>
        <v>0</v>
      </c>
      <c r="C5" s="150"/>
      <c r="M5" s="285" t="str">
        <f>'Proposal Budget'!$A$10</f>
        <v>Fund / Contract No.:</v>
      </c>
      <c r="N5" s="342" t="str">
        <f>'Proposal Budget'!$B$10</f>
        <v>-</v>
      </c>
      <c r="X5" s="712"/>
      <c r="Y5" s="440"/>
      <c r="Z5" s="262" t="str">
        <f>'Proposal Budget'!$AF$10</f>
        <v>Cost of Living Increase</v>
      </c>
      <c r="AA5" s="260">
        <f>SUM('Proposal Budget'!AG10)</f>
        <v>0.03</v>
      </c>
    </row>
    <row r="6" spans="1:37" ht="15.6" customHeight="1" x14ac:dyDescent="0.25">
      <c r="A6" s="151"/>
      <c r="B6" s="152"/>
      <c r="C6" s="152"/>
      <c r="D6" s="153"/>
      <c r="E6" s="153"/>
      <c r="F6" s="153"/>
      <c r="G6" s="153"/>
      <c r="H6" s="153"/>
      <c r="I6" s="153"/>
      <c r="J6" s="154"/>
      <c r="K6" s="155" t="str">
        <f>'Proposal Budget'!D11</f>
        <v>Emp</v>
      </c>
      <c r="L6" s="156"/>
      <c r="M6" s="288" t="str">
        <f>'Proposal Budget'!K11</f>
        <v>Salary requested by Project Year (PJY)</v>
      </c>
      <c r="N6" s="289"/>
      <c r="O6" s="289"/>
      <c r="P6" s="289"/>
      <c r="Q6" s="289"/>
      <c r="R6" s="289"/>
      <c r="S6" s="289"/>
      <c r="T6" s="289"/>
      <c r="U6" s="289"/>
      <c r="V6" s="289"/>
      <c r="W6" s="290" t="str">
        <f>'Proposal Budget'!Z11</f>
        <v>PROJECT</v>
      </c>
      <c r="X6" s="712"/>
      <c r="Y6" s="718" t="str">
        <f>'Proposal Budget'!AD11</f>
        <v>Current FY Sal</v>
      </c>
      <c r="Z6" s="705" t="str">
        <f>'Proposal Budget'!AE11</f>
        <v>FISCAL YEAR SALARIES (July - June) escalated by COL / Year</v>
      </c>
      <c r="AA6" s="706"/>
      <c r="AB6" s="706"/>
      <c r="AC6" s="706"/>
      <c r="AD6" s="706"/>
      <c r="AE6" s="714"/>
      <c r="AG6" s="705" t="str">
        <f>'Proposal Budget'!AL11</f>
        <v>PROJECT YEAR BASE SALARY</v>
      </c>
      <c r="AH6" s="706"/>
      <c r="AI6" s="706"/>
      <c r="AJ6" s="706"/>
      <c r="AK6" s="707"/>
    </row>
    <row r="7" spans="1:37" ht="15.75" x14ac:dyDescent="0.25">
      <c r="A7" s="157" t="str">
        <f>'Proposal Budget'!A12</f>
        <v>Name</v>
      </c>
      <c r="B7" s="158" t="str">
        <f>'Proposal Budget'!B12</f>
        <v>Role</v>
      </c>
      <c r="C7" s="158" t="e">
        <f>'Proposal Budget'!#REF!</f>
        <v>#REF!</v>
      </c>
      <c r="D7" s="715" t="str">
        <f>'Proposal Budget'!E12</f>
        <v>% effort</v>
      </c>
      <c r="E7" s="716"/>
      <c r="F7" s="716"/>
      <c r="G7" s="716"/>
      <c r="H7" s="717"/>
      <c r="I7" s="159" t="e">
        <f>'Proposal Budget'!#REF!</f>
        <v>#REF!</v>
      </c>
      <c r="J7" s="160" t="str">
        <f>'Proposal Budget'!C11</f>
        <v>Key = K</v>
      </c>
      <c r="K7" s="161" t="str">
        <f>'Proposal Budget'!D12</f>
        <v>Type*</v>
      </c>
      <c r="L7" s="162" t="str">
        <f>'Proposal Budget'!J12</f>
        <v>BASE</v>
      </c>
      <c r="M7" s="708" t="str">
        <f>'Proposal Budget'!K12</f>
        <v>PJY1</v>
      </c>
      <c r="N7" s="709"/>
      <c r="O7" s="708" t="str">
        <f>'Proposal Budget'!N12</f>
        <v>PJY2</v>
      </c>
      <c r="P7" s="709"/>
      <c r="Q7" s="708" t="str">
        <f>'Proposal Budget'!Q12</f>
        <v>PJY3</v>
      </c>
      <c r="R7" s="709"/>
      <c r="S7" s="708" t="str">
        <f>'Proposal Budget'!T12</f>
        <v>PJY4</v>
      </c>
      <c r="T7" s="710"/>
      <c r="U7" s="708" t="str">
        <f>'Proposal Budget'!W12</f>
        <v>PJY5</v>
      </c>
      <c r="V7" s="710"/>
      <c r="W7" s="291" t="str">
        <f>'Proposal Budget'!Z12</f>
        <v>TOTAL</v>
      </c>
      <c r="X7" s="713"/>
      <c r="Y7" s="719"/>
      <c r="Z7" s="118">
        <f>'Proposal Budget'!AE12</f>
        <v>2022</v>
      </c>
      <c r="AA7" s="118">
        <f>'Proposal Budget'!AF12</f>
        <v>2023</v>
      </c>
      <c r="AB7" s="118">
        <f>'Proposal Budget'!AG12</f>
        <v>2024</v>
      </c>
      <c r="AC7" s="118">
        <f>'Proposal Budget'!AH12</f>
        <v>2025</v>
      </c>
      <c r="AD7" s="118">
        <f>'Proposal Budget'!AI12</f>
        <v>2026</v>
      </c>
      <c r="AE7" s="118">
        <f>'Proposal Budget'!AJ12</f>
        <v>2027</v>
      </c>
      <c r="AF7" s="119"/>
      <c r="AG7" s="120" t="str">
        <f>'Proposal Budget'!AL12</f>
        <v>PJY1</v>
      </c>
      <c r="AH7" s="120" t="str">
        <f>'Proposal Budget'!AM12</f>
        <v>PJY2</v>
      </c>
      <c r="AI7" s="120" t="str">
        <f>'Proposal Budget'!AN12</f>
        <v>PJY3</v>
      </c>
      <c r="AJ7" s="120" t="str">
        <f>'Proposal Budget'!AO12</f>
        <v>PJY4</v>
      </c>
      <c r="AK7" s="120" t="str">
        <f>'Proposal Budget'!AP12</f>
        <v>PJY5</v>
      </c>
    </row>
    <row r="8" spans="1:37" x14ac:dyDescent="0.2">
      <c r="A8" s="163"/>
      <c r="B8" s="164"/>
      <c r="C8" s="165"/>
      <c r="D8" s="166" t="str">
        <f>'Proposal Budget'!E14</f>
        <v>PJY1</v>
      </c>
      <c r="E8" s="166" t="str">
        <f>'Proposal Budget'!F14</f>
        <v>PJY2</v>
      </c>
      <c r="F8" s="166" t="str">
        <f>'Proposal Budget'!G14</f>
        <v>PJY3</v>
      </c>
      <c r="G8" s="166" t="str">
        <f>'Proposal Budget'!H14</f>
        <v>PJY4</v>
      </c>
      <c r="H8" s="166" t="str">
        <f>'Proposal Budget'!I14</f>
        <v>PJY5</v>
      </c>
      <c r="I8" s="167"/>
      <c r="J8" s="168">
        <f>'Proposal Budget'!C14</f>
        <v>0</v>
      </c>
      <c r="K8" s="169">
        <f>'Proposal Budget'!D14</f>
        <v>0</v>
      </c>
      <c r="L8" s="170">
        <f>'Proposal Budget'!J14</f>
        <v>0</v>
      </c>
      <c r="M8" s="292" t="str">
        <f>'Proposal Budget'!K14</f>
        <v>Salary</v>
      </c>
      <c r="N8" s="293" t="str">
        <f>'Proposal Budget'!L14</f>
        <v>EB</v>
      </c>
      <c r="O8" s="292" t="str">
        <f>'Proposal Budget'!N14</f>
        <v>Salary</v>
      </c>
      <c r="P8" s="293" t="str">
        <f>'Proposal Budget'!O14</f>
        <v>EB</v>
      </c>
      <c r="Q8" s="292" t="str">
        <f>'Proposal Budget'!Q14</f>
        <v>Salary</v>
      </c>
      <c r="R8" s="293" t="str">
        <f>'Proposal Budget'!R14</f>
        <v>EB</v>
      </c>
      <c r="S8" s="294" t="str">
        <f>'Proposal Budget'!T14</f>
        <v>Salary</v>
      </c>
      <c r="T8" s="295" t="str">
        <f>'Proposal Budget'!U14</f>
        <v>EB</v>
      </c>
      <c r="U8" s="294" t="str">
        <f>'Proposal Budget'!W14</f>
        <v>Salary</v>
      </c>
      <c r="V8" s="295" t="str">
        <f>'Proposal Budget'!X14</f>
        <v>EB</v>
      </c>
      <c r="W8" s="296"/>
      <c r="X8" s="121"/>
      <c r="Y8" s="122"/>
      <c r="Z8" s="122"/>
      <c r="AA8" s="122"/>
      <c r="AB8" s="122"/>
      <c r="AC8" s="122"/>
      <c r="AD8" s="122"/>
      <c r="AE8" s="122"/>
      <c r="AF8" s="119"/>
      <c r="AG8" s="123"/>
      <c r="AH8" s="123"/>
      <c r="AI8" s="123"/>
      <c r="AJ8" s="123"/>
      <c r="AK8" s="123"/>
    </row>
    <row r="9" spans="1:37" x14ac:dyDescent="0.2">
      <c r="A9" s="141" t="str">
        <f>$B$2</f>
        <v>N/A</v>
      </c>
      <c r="B9" s="142" t="s">
        <v>23</v>
      </c>
      <c r="C9" s="171"/>
      <c r="D9" s="27"/>
      <c r="E9" s="27"/>
      <c r="F9" s="27"/>
      <c r="G9" s="27"/>
      <c r="H9" s="27"/>
      <c r="I9" s="28"/>
      <c r="J9" s="29"/>
      <c r="K9" s="30"/>
      <c r="L9" s="357">
        <f>IF(AG9&gt;$AA$4,$AA$4,AG9)</f>
        <v>0</v>
      </c>
      <c r="M9" s="297">
        <f t="shared" ref="M9:M15" si="0">IF($L9&gt;$AA$4,(D9*$AA$4),$L9*D9)</f>
        <v>0</v>
      </c>
      <c r="N9" s="298">
        <f t="shared" ref="N9:N15" si="1">IF($K9="p",M9*$D$17,M9*$D$16)</f>
        <v>0</v>
      </c>
      <c r="O9" s="297">
        <f t="shared" ref="O9:O15" si="2">IF(AH9&gt;$AA$4,(E9*$AA$4),AH9*E9)</f>
        <v>0</v>
      </c>
      <c r="P9" s="298">
        <f t="shared" ref="P9:P15" si="3">IF($K9="p",O9*$E$17,O9*$E$16)</f>
        <v>0</v>
      </c>
      <c r="Q9" s="297">
        <f t="shared" ref="Q9:Q15" si="4">IF(AI9&gt;$AA$4,(F9*$AA$4),AI9*F9)</f>
        <v>0</v>
      </c>
      <c r="R9" s="298">
        <f>IF($K9="p",Q9*$F$17,Q9*$F$16)</f>
        <v>0</v>
      </c>
      <c r="S9" s="297">
        <f t="shared" ref="S9:S15" si="5">IF(AJ9&gt;$AA$4,(G9*$AA$4),AJ9*G9)</f>
        <v>0</v>
      </c>
      <c r="T9" s="298">
        <f>IF($K9="p",S9*$G$17,S9*$G$16)</f>
        <v>0</v>
      </c>
      <c r="U9" s="297">
        <f t="shared" ref="U9:U15" si="6">IF(AK9&gt;$AA$4,(H9*$AA$4),AK9*H9)</f>
        <v>0</v>
      </c>
      <c r="V9" s="298">
        <f>IF($K9="p",U9*$H$17,U9*$H$16)</f>
        <v>0</v>
      </c>
      <c r="W9" s="299">
        <f>SUM(M9:V9)</f>
        <v>0</v>
      </c>
      <c r="X9" s="228"/>
      <c r="Y9" s="31"/>
      <c r="Z9" s="99">
        <f t="shared" ref="Z9:Z15" si="7">SUM(Y9*(1+$AA$5))</f>
        <v>0</v>
      </c>
      <c r="AA9" s="125">
        <f t="shared" ref="AA9:AE15" si="8">SUM(Z9*(1+$AA$5))</f>
        <v>0</v>
      </c>
      <c r="AB9" s="125">
        <f t="shared" si="8"/>
        <v>0</v>
      </c>
      <c r="AC9" s="125">
        <f t="shared" si="8"/>
        <v>0</v>
      </c>
      <c r="AD9" s="125">
        <f t="shared" si="8"/>
        <v>0</v>
      </c>
      <c r="AE9" s="125">
        <f t="shared" si="8"/>
        <v>0</v>
      </c>
      <c r="AG9" s="125">
        <f t="shared" ref="AG9:AK15" si="9">SUM((Z9/12*$AG$2)+(AA9/12*$AG$3))</f>
        <v>0</v>
      </c>
      <c r="AH9" s="125">
        <f t="shared" si="9"/>
        <v>0</v>
      </c>
      <c r="AI9" s="125">
        <f t="shared" si="9"/>
        <v>0</v>
      </c>
      <c r="AJ9" s="125">
        <f t="shared" si="9"/>
        <v>0</v>
      </c>
      <c r="AK9" s="125">
        <f t="shared" si="9"/>
        <v>0</v>
      </c>
    </row>
    <row r="10" spans="1:37" x14ac:dyDescent="0.2">
      <c r="A10" s="24"/>
      <c r="B10" s="25"/>
      <c r="C10" s="26"/>
      <c r="D10" s="27"/>
      <c r="E10" s="27"/>
      <c r="F10" s="27"/>
      <c r="G10" s="27"/>
      <c r="H10" s="27"/>
      <c r="I10" s="28"/>
      <c r="J10" s="29"/>
      <c r="K10" s="30"/>
      <c r="L10" s="357">
        <f t="shared" ref="L10:L15" si="10">IF(AG10&gt;196700,196700,AG10)</f>
        <v>0</v>
      </c>
      <c r="M10" s="297">
        <f t="shared" si="0"/>
        <v>0</v>
      </c>
      <c r="N10" s="298">
        <f t="shared" si="1"/>
        <v>0</v>
      </c>
      <c r="O10" s="297">
        <f t="shared" si="2"/>
        <v>0</v>
      </c>
      <c r="P10" s="298">
        <f t="shared" si="3"/>
        <v>0</v>
      </c>
      <c r="Q10" s="297">
        <f t="shared" si="4"/>
        <v>0</v>
      </c>
      <c r="R10" s="298">
        <f t="shared" ref="R10:R15" si="11">IF($K10="p",Q10*$F$17,Q10*$F$16)</f>
        <v>0</v>
      </c>
      <c r="S10" s="297">
        <f t="shared" si="5"/>
        <v>0</v>
      </c>
      <c r="T10" s="298">
        <f t="shared" ref="T10:T15" si="12">IF($K10="p",S10*$G$17,S10*$G$16)</f>
        <v>0</v>
      </c>
      <c r="U10" s="297">
        <f t="shared" si="6"/>
        <v>0</v>
      </c>
      <c r="V10" s="298">
        <f t="shared" ref="V10:V15" si="13">IF($K10="p",U10*$H$17,U10*$H$16)</f>
        <v>0</v>
      </c>
      <c r="W10" s="299">
        <f t="shared" ref="W10:W15" si="14">SUM(M10:V10)</f>
        <v>0</v>
      </c>
      <c r="X10" s="228"/>
      <c r="Y10" s="31"/>
      <c r="Z10" s="99">
        <f t="shared" si="7"/>
        <v>0</v>
      </c>
      <c r="AA10" s="125">
        <f t="shared" si="8"/>
        <v>0</v>
      </c>
      <c r="AB10" s="125">
        <f t="shared" si="8"/>
        <v>0</v>
      </c>
      <c r="AC10" s="125">
        <f t="shared" si="8"/>
        <v>0</v>
      </c>
      <c r="AD10" s="125">
        <f t="shared" si="8"/>
        <v>0</v>
      </c>
      <c r="AE10" s="125">
        <f t="shared" si="8"/>
        <v>0</v>
      </c>
      <c r="AG10" s="125">
        <f t="shared" si="9"/>
        <v>0</v>
      </c>
      <c r="AH10" s="125">
        <f t="shared" si="9"/>
        <v>0</v>
      </c>
      <c r="AI10" s="125">
        <f t="shared" si="9"/>
        <v>0</v>
      </c>
      <c r="AJ10" s="125">
        <f t="shared" si="9"/>
        <v>0</v>
      </c>
      <c r="AK10" s="125">
        <f t="shared" si="9"/>
        <v>0</v>
      </c>
    </row>
    <row r="11" spans="1:37" x14ac:dyDescent="0.2">
      <c r="A11" s="24"/>
      <c r="B11" s="25"/>
      <c r="C11" s="26"/>
      <c r="D11" s="27"/>
      <c r="E11" s="27"/>
      <c r="F11" s="27"/>
      <c r="G11" s="27"/>
      <c r="H11" s="27"/>
      <c r="I11" s="28"/>
      <c r="J11" s="29"/>
      <c r="K11" s="30"/>
      <c r="L11" s="357">
        <f t="shared" si="10"/>
        <v>0</v>
      </c>
      <c r="M11" s="297">
        <f t="shared" si="0"/>
        <v>0</v>
      </c>
      <c r="N11" s="298">
        <f t="shared" si="1"/>
        <v>0</v>
      </c>
      <c r="O11" s="297">
        <f t="shared" si="2"/>
        <v>0</v>
      </c>
      <c r="P11" s="298">
        <f t="shared" si="3"/>
        <v>0</v>
      </c>
      <c r="Q11" s="297">
        <f t="shared" si="4"/>
        <v>0</v>
      </c>
      <c r="R11" s="298">
        <f t="shared" si="11"/>
        <v>0</v>
      </c>
      <c r="S11" s="297">
        <f t="shared" si="5"/>
        <v>0</v>
      </c>
      <c r="T11" s="298">
        <f t="shared" si="12"/>
        <v>0</v>
      </c>
      <c r="U11" s="297">
        <f t="shared" si="6"/>
        <v>0</v>
      </c>
      <c r="V11" s="298">
        <f t="shared" si="13"/>
        <v>0</v>
      </c>
      <c r="W11" s="299">
        <f t="shared" si="14"/>
        <v>0</v>
      </c>
      <c r="X11" s="228"/>
      <c r="Y11" s="31"/>
      <c r="Z11" s="99">
        <f t="shared" si="7"/>
        <v>0</v>
      </c>
      <c r="AA11" s="125">
        <f t="shared" si="8"/>
        <v>0</v>
      </c>
      <c r="AB11" s="125">
        <f t="shared" si="8"/>
        <v>0</v>
      </c>
      <c r="AC11" s="125">
        <f t="shared" si="8"/>
        <v>0</v>
      </c>
      <c r="AD11" s="125">
        <f t="shared" si="8"/>
        <v>0</v>
      </c>
      <c r="AE11" s="125">
        <f t="shared" si="8"/>
        <v>0</v>
      </c>
      <c r="AG11" s="125">
        <f t="shared" si="9"/>
        <v>0</v>
      </c>
      <c r="AH11" s="125">
        <f t="shared" si="9"/>
        <v>0</v>
      </c>
      <c r="AI11" s="125">
        <f t="shared" si="9"/>
        <v>0</v>
      </c>
      <c r="AJ11" s="125">
        <f t="shared" si="9"/>
        <v>0</v>
      </c>
      <c r="AK11" s="125">
        <f t="shared" si="9"/>
        <v>0</v>
      </c>
    </row>
    <row r="12" spans="1:37" x14ac:dyDescent="0.2">
      <c r="A12" s="24"/>
      <c r="B12" s="25"/>
      <c r="C12" s="26"/>
      <c r="D12" s="27"/>
      <c r="E12" s="27"/>
      <c r="F12" s="27"/>
      <c r="G12" s="27"/>
      <c r="H12" s="27"/>
      <c r="I12" s="28"/>
      <c r="J12" s="29"/>
      <c r="K12" s="30"/>
      <c r="L12" s="357">
        <f t="shared" si="10"/>
        <v>0</v>
      </c>
      <c r="M12" s="297">
        <f t="shared" si="0"/>
        <v>0</v>
      </c>
      <c r="N12" s="298">
        <f t="shared" si="1"/>
        <v>0</v>
      </c>
      <c r="O12" s="297">
        <f t="shared" si="2"/>
        <v>0</v>
      </c>
      <c r="P12" s="298">
        <f t="shared" si="3"/>
        <v>0</v>
      </c>
      <c r="Q12" s="297">
        <f t="shared" si="4"/>
        <v>0</v>
      </c>
      <c r="R12" s="298">
        <f t="shared" si="11"/>
        <v>0</v>
      </c>
      <c r="S12" s="297">
        <f t="shared" si="5"/>
        <v>0</v>
      </c>
      <c r="T12" s="298">
        <f t="shared" si="12"/>
        <v>0</v>
      </c>
      <c r="U12" s="297">
        <f t="shared" si="6"/>
        <v>0</v>
      </c>
      <c r="V12" s="298">
        <f t="shared" si="13"/>
        <v>0</v>
      </c>
      <c r="W12" s="299">
        <f t="shared" si="14"/>
        <v>0</v>
      </c>
      <c r="X12" s="228"/>
      <c r="Y12" s="31"/>
      <c r="Z12" s="99">
        <f t="shared" si="7"/>
        <v>0</v>
      </c>
      <c r="AA12" s="125">
        <f t="shared" si="8"/>
        <v>0</v>
      </c>
      <c r="AB12" s="125">
        <f t="shared" si="8"/>
        <v>0</v>
      </c>
      <c r="AC12" s="125">
        <f t="shared" si="8"/>
        <v>0</v>
      </c>
      <c r="AD12" s="125">
        <f t="shared" si="8"/>
        <v>0</v>
      </c>
      <c r="AE12" s="125">
        <f t="shared" si="8"/>
        <v>0</v>
      </c>
      <c r="AG12" s="125">
        <f t="shared" si="9"/>
        <v>0</v>
      </c>
      <c r="AH12" s="125">
        <f t="shared" si="9"/>
        <v>0</v>
      </c>
      <c r="AI12" s="125">
        <f t="shared" si="9"/>
        <v>0</v>
      </c>
      <c r="AJ12" s="125">
        <f t="shared" si="9"/>
        <v>0</v>
      </c>
      <c r="AK12" s="125">
        <f t="shared" si="9"/>
        <v>0</v>
      </c>
    </row>
    <row r="13" spans="1:37" x14ac:dyDescent="0.2">
      <c r="A13" s="24"/>
      <c r="B13" s="25"/>
      <c r="C13" s="26"/>
      <c r="D13" s="27"/>
      <c r="E13" s="27"/>
      <c r="F13" s="27"/>
      <c r="G13" s="27"/>
      <c r="H13" s="27"/>
      <c r="I13" s="28"/>
      <c r="J13" s="29"/>
      <c r="K13" s="30"/>
      <c r="L13" s="357">
        <f t="shared" si="10"/>
        <v>0</v>
      </c>
      <c r="M13" s="297">
        <f t="shared" si="0"/>
        <v>0</v>
      </c>
      <c r="N13" s="298">
        <f t="shared" si="1"/>
        <v>0</v>
      </c>
      <c r="O13" s="297">
        <f t="shared" si="2"/>
        <v>0</v>
      </c>
      <c r="P13" s="298">
        <f t="shared" si="3"/>
        <v>0</v>
      </c>
      <c r="Q13" s="297">
        <f t="shared" si="4"/>
        <v>0</v>
      </c>
      <c r="R13" s="298">
        <f t="shared" si="11"/>
        <v>0</v>
      </c>
      <c r="S13" s="297">
        <f t="shared" si="5"/>
        <v>0</v>
      </c>
      <c r="T13" s="298">
        <f t="shared" si="12"/>
        <v>0</v>
      </c>
      <c r="U13" s="297">
        <f t="shared" si="6"/>
        <v>0</v>
      </c>
      <c r="V13" s="298">
        <f t="shared" si="13"/>
        <v>0</v>
      </c>
      <c r="W13" s="299">
        <f t="shared" si="14"/>
        <v>0</v>
      </c>
      <c r="X13" s="228"/>
      <c r="Y13" s="31"/>
      <c r="Z13" s="99">
        <f t="shared" si="7"/>
        <v>0</v>
      </c>
      <c r="AA13" s="127">
        <f t="shared" si="8"/>
        <v>0</v>
      </c>
      <c r="AB13" s="127">
        <f t="shared" si="8"/>
        <v>0</v>
      </c>
      <c r="AC13" s="127">
        <f t="shared" si="8"/>
        <v>0</v>
      </c>
      <c r="AD13" s="127">
        <f t="shared" si="8"/>
        <v>0</v>
      </c>
      <c r="AE13" s="127">
        <f t="shared" si="8"/>
        <v>0</v>
      </c>
      <c r="AF13" s="128"/>
      <c r="AG13" s="125">
        <f t="shared" si="9"/>
        <v>0</v>
      </c>
      <c r="AH13" s="125">
        <f t="shared" si="9"/>
        <v>0</v>
      </c>
      <c r="AI13" s="125">
        <f t="shared" si="9"/>
        <v>0</v>
      </c>
      <c r="AJ13" s="125">
        <f t="shared" si="9"/>
        <v>0</v>
      </c>
      <c r="AK13" s="125">
        <f t="shared" si="9"/>
        <v>0</v>
      </c>
    </row>
    <row r="14" spans="1:37" x14ac:dyDescent="0.2">
      <c r="A14" s="24"/>
      <c r="B14" s="25"/>
      <c r="C14" s="26"/>
      <c r="D14" s="27"/>
      <c r="E14" s="27"/>
      <c r="F14" s="27"/>
      <c r="G14" s="27"/>
      <c r="H14" s="27"/>
      <c r="I14" s="28"/>
      <c r="J14" s="29"/>
      <c r="K14" s="30"/>
      <c r="L14" s="357">
        <f t="shared" si="10"/>
        <v>0</v>
      </c>
      <c r="M14" s="297">
        <f t="shared" si="0"/>
        <v>0</v>
      </c>
      <c r="N14" s="298">
        <f t="shared" si="1"/>
        <v>0</v>
      </c>
      <c r="O14" s="297">
        <f t="shared" si="2"/>
        <v>0</v>
      </c>
      <c r="P14" s="298">
        <f t="shared" si="3"/>
        <v>0</v>
      </c>
      <c r="Q14" s="297">
        <f t="shared" si="4"/>
        <v>0</v>
      </c>
      <c r="R14" s="298">
        <f t="shared" si="11"/>
        <v>0</v>
      </c>
      <c r="S14" s="297">
        <f t="shared" si="5"/>
        <v>0</v>
      </c>
      <c r="T14" s="298">
        <f t="shared" si="12"/>
        <v>0</v>
      </c>
      <c r="U14" s="297">
        <f t="shared" si="6"/>
        <v>0</v>
      </c>
      <c r="V14" s="298">
        <f t="shared" si="13"/>
        <v>0</v>
      </c>
      <c r="W14" s="299">
        <f t="shared" si="14"/>
        <v>0</v>
      </c>
      <c r="X14" s="228"/>
      <c r="Y14" s="31"/>
      <c r="Z14" s="99">
        <f t="shared" si="7"/>
        <v>0</v>
      </c>
      <c r="AA14" s="127">
        <f t="shared" si="8"/>
        <v>0</v>
      </c>
      <c r="AB14" s="127">
        <f t="shared" si="8"/>
        <v>0</v>
      </c>
      <c r="AC14" s="127">
        <f t="shared" si="8"/>
        <v>0</v>
      </c>
      <c r="AD14" s="127">
        <f t="shared" si="8"/>
        <v>0</v>
      </c>
      <c r="AE14" s="127">
        <f t="shared" si="8"/>
        <v>0</v>
      </c>
      <c r="AF14" s="128"/>
      <c r="AG14" s="125">
        <f t="shared" si="9"/>
        <v>0</v>
      </c>
      <c r="AH14" s="125">
        <f t="shared" si="9"/>
        <v>0</v>
      </c>
      <c r="AI14" s="125">
        <f t="shared" si="9"/>
        <v>0</v>
      </c>
      <c r="AJ14" s="125">
        <f t="shared" si="9"/>
        <v>0</v>
      </c>
      <c r="AK14" s="125">
        <f t="shared" si="9"/>
        <v>0</v>
      </c>
    </row>
    <row r="15" spans="1:37" s="128" customFormat="1" x14ac:dyDescent="0.2">
      <c r="A15" s="32"/>
      <c r="B15" s="33"/>
      <c r="C15" s="95"/>
      <c r="D15" s="34"/>
      <c r="E15" s="34"/>
      <c r="F15" s="34"/>
      <c r="G15" s="34"/>
      <c r="H15" s="34"/>
      <c r="I15" s="28"/>
      <c r="J15" s="35"/>
      <c r="K15" s="30"/>
      <c r="L15" s="361">
        <f t="shared" si="10"/>
        <v>0</v>
      </c>
      <c r="M15" s="297">
        <f t="shared" si="0"/>
        <v>0</v>
      </c>
      <c r="N15" s="298">
        <f t="shared" si="1"/>
        <v>0</v>
      </c>
      <c r="O15" s="297">
        <f t="shared" si="2"/>
        <v>0</v>
      </c>
      <c r="P15" s="300">
        <f t="shared" si="3"/>
        <v>0</v>
      </c>
      <c r="Q15" s="297">
        <f t="shared" si="4"/>
        <v>0</v>
      </c>
      <c r="R15" s="300">
        <f t="shared" si="11"/>
        <v>0</v>
      </c>
      <c r="S15" s="297">
        <f t="shared" si="5"/>
        <v>0</v>
      </c>
      <c r="T15" s="300">
        <f t="shared" si="12"/>
        <v>0</v>
      </c>
      <c r="U15" s="297">
        <f t="shared" si="6"/>
        <v>0</v>
      </c>
      <c r="V15" s="300">
        <f t="shared" si="13"/>
        <v>0</v>
      </c>
      <c r="W15" s="301">
        <f t="shared" si="14"/>
        <v>0</v>
      </c>
      <c r="X15" s="228"/>
      <c r="Y15" s="36"/>
      <c r="Z15" s="99">
        <f t="shared" si="7"/>
        <v>0</v>
      </c>
      <c r="AA15" s="125">
        <f t="shared" si="8"/>
        <v>0</v>
      </c>
      <c r="AB15" s="125">
        <f t="shared" si="8"/>
        <v>0</v>
      </c>
      <c r="AC15" s="125">
        <f t="shared" si="8"/>
        <v>0</v>
      </c>
      <c r="AD15" s="125">
        <f t="shared" si="8"/>
        <v>0</v>
      </c>
      <c r="AE15" s="125">
        <f t="shared" si="8"/>
        <v>0</v>
      </c>
      <c r="AF15" s="114"/>
      <c r="AG15" s="125">
        <f t="shared" si="9"/>
        <v>0</v>
      </c>
      <c r="AH15" s="125">
        <f t="shared" si="9"/>
        <v>0</v>
      </c>
      <c r="AI15" s="125">
        <f t="shared" si="9"/>
        <v>0</v>
      </c>
      <c r="AJ15" s="125">
        <f t="shared" si="9"/>
        <v>0</v>
      </c>
      <c r="AK15" s="125">
        <f t="shared" si="9"/>
        <v>0</v>
      </c>
    </row>
    <row r="16" spans="1:37" ht="13.5" thickBot="1" x14ac:dyDescent="0.25">
      <c r="B16" s="141" t="str">
        <f>'Proposal Budget'!D33</f>
        <v>FT</v>
      </c>
      <c r="C16" s="102"/>
      <c r="D16" s="37">
        <v>0</v>
      </c>
      <c r="E16" s="239">
        <v>0</v>
      </c>
      <c r="F16" s="239">
        <v>0</v>
      </c>
      <c r="G16" s="239">
        <v>0</v>
      </c>
      <c r="H16" s="239">
        <v>0</v>
      </c>
      <c r="I16" s="89"/>
      <c r="J16" s="89"/>
      <c r="K16" s="88"/>
      <c r="L16" s="89" t="s">
        <v>18</v>
      </c>
      <c r="M16" s="302">
        <f t="shared" ref="M16:T16" si="15">SUM(M9:M15)</f>
        <v>0</v>
      </c>
      <c r="N16" s="303">
        <f t="shared" si="15"/>
        <v>0</v>
      </c>
      <c r="O16" s="302">
        <f t="shared" si="15"/>
        <v>0</v>
      </c>
      <c r="P16" s="303">
        <f t="shared" si="15"/>
        <v>0</v>
      </c>
      <c r="Q16" s="302">
        <f t="shared" si="15"/>
        <v>0</v>
      </c>
      <c r="R16" s="303">
        <f t="shared" si="15"/>
        <v>0</v>
      </c>
      <c r="S16" s="302">
        <f t="shared" si="15"/>
        <v>0</v>
      </c>
      <c r="T16" s="304">
        <f t="shared" si="15"/>
        <v>0</v>
      </c>
      <c r="U16" s="302">
        <f>SUM(U9:U15)</f>
        <v>0</v>
      </c>
      <c r="V16" s="304">
        <f>SUM(V9:V15)</f>
        <v>0</v>
      </c>
      <c r="W16" s="305">
        <f>SUM(M16:V16)</f>
        <v>0</v>
      </c>
      <c r="X16" s="265" t="str">
        <f>'Proposal Budget'!AC33</f>
        <v>C</v>
      </c>
      <c r="Y16" s="237" t="str">
        <f>'Proposal Budget'!AD33</f>
        <v>= Confirmed</v>
      </c>
      <c r="Z16" s="108"/>
      <c r="AA16" s="109"/>
      <c r="AB16" s="109"/>
      <c r="AC16" s="109"/>
      <c r="AD16" s="109"/>
      <c r="AE16" s="109"/>
      <c r="AF16" s="110"/>
      <c r="AG16" s="111"/>
      <c r="AH16" s="111"/>
      <c r="AI16" s="111"/>
      <c r="AJ16" s="111"/>
      <c r="AK16" s="111"/>
    </row>
    <row r="17" spans="1:37" x14ac:dyDescent="0.2">
      <c r="B17" s="141" t="str">
        <f>'Proposal Budget'!D35</f>
        <v>PT</v>
      </c>
      <c r="C17" s="102"/>
      <c r="D17" s="27">
        <v>0</v>
      </c>
      <c r="E17" s="238">
        <v>0</v>
      </c>
      <c r="F17" s="238">
        <v>0</v>
      </c>
      <c r="G17" s="238">
        <v>0</v>
      </c>
      <c r="H17" s="238">
        <v>0</v>
      </c>
      <c r="I17" s="84"/>
      <c r="J17" s="84"/>
      <c r="K17" s="85"/>
      <c r="L17" s="85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299"/>
      <c r="X17" s="264" t="str">
        <f>'Proposal Budget'!AC34</f>
        <v>E</v>
      </c>
      <c r="Y17" s="263" t="str">
        <f>'Proposal Budget'!AD34</f>
        <v>= Estimated</v>
      </c>
      <c r="Z17" s="92"/>
      <c r="AA17" s="107"/>
      <c r="AB17" s="107"/>
      <c r="AC17" s="107"/>
      <c r="AD17" s="107"/>
      <c r="AE17" s="107"/>
      <c r="AF17" s="85"/>
      <c r="AG17" s="112"/>
      <c r="AH17" s="112"/>
      <c r="AI17" s="112"/>
      <c r="AJ17" s="112"/>
      <c r="AK17" s="112"/>
    </row>
    <row r="18" spans="1:37" ht="13.5" thickBot="1" x14ac:dyDescent="0.25">
      <c r="B18" s="172"/>
      <c r="C18" s="103"/>
      <c r="D18" s="173"/>
      <c r="E18" s="173"/>
      <c r="F18" s="173"/>
      <c r="G18" s="173"/>
      <c r="H18" s="173"/>
      <c r="I18" s="173"/>
      <c r="J18" s="173"/>
      <c r="K18" s="103"/>
      <c r="L18" s="173" t="s">
        <v>19</v>
      </c>
      <c r="M18" s="306">
        <f>M16+N16</f>
        <v>0</v>
      </c>
      <c r="N18" s="307"/>
      <c r="O18" s="306">
        <f>O16+P16</f>
        <v>0</v>
      </c>
      <c r="P18" s="307"/>
      <c r="Q18" s="306">
        <f>Q16+R16</f>
        <v>0</v>
      </c>
      <c r="R18" s="307"/>
      <c r="S18" s="306">
        <f>S16+T16</f>
        <v>0</v>
      </c>
      <c r="T18" s="307"/>
      <c r="U18" s="306">
        <f>U16+V16</f>
        <v>0</v>
      </c>
      <c r="V18" s="307"/>
      <c r="W18" s="308">
        <f>SUM(M18:V18)</f>
        <v>0</v>
      </c>
      <c r="X18" s="124"/>
      <c r="Y18" s="92"/>
      <c r="Z18" s="92"/>
      <c r="AA18" s="107"/>
      <c r="AB18" s="107"/>
      <c r="AC18" s="107"/>
      <c r="AD18" s="107"/>
      <c r="AE18" s="107"/>
      <c r="AF18" s="85"/>
      <c r="AG18" s="112"/>
      <c r="AH18" s="112"/>
      <c r="AI18" s="112"/>
      <c r="AJ18" s="112"/>
      <c r="AK18" s="112"/>
    </row>
    <row r="19" spans="1:37" ht="16.5" thickTop="1" x14ac:dyDescent="0.25">
      <c r="A19" s="128"/>
      <c r="B19" s="128"/>
      <c r="C19" s="128"/>
      <c r="D19" s="84"/>
      <c r="E19" s="84"/>
      <c r="F19" s="84"/>
      <c r="G19" s="84"/>
      <c r="H19" s="84"/>
      <c r="I19" s="84"/>
      <c r="J19" s="84"/>
      <c r="K19" s="128"/>
      <c r="L19" s="91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297"/>
      <c r="X19" s="130"/>
      <c r="Y19" s="92"/>
      <c r="Z19" s="92"/>
      <c r="AA19" s="107"/>
      <c r="AB19" s="107"/>
      <c r="AC19" s="107"/>
      <c r="AD19" s="107"/>
      <c r="AE19" s="107"/>
      <c r="AF19" s="85"/>
      <c r="AG19" s="112"/>
      <c r="AH19" s="112"/>
      <c r="AI19" s="112"/>
      <c r="AJ19" s="112"/>
      <c r="AK19" s="112"/>
    </row>
    <row r="20" spans="1:37" ht="15.75" x14ac:dyDescent="0.25">
      <c r="A20" s="402" t="s">
        <v>92</v>
      </c>
      <c r="B20" s="128"/>
      <c r="C20" s="128"/>
      <c r="D20" s="84"/>
      <c r="E20" s="84"/>
      <c r="F20" s="84"/>
      <c r="G20" s="84"/>
      <c r="H20" s="84"/>
      <c r="I20" s="84"/>
      <c r="J20" s="84"/>
      <c r="K20" s="128"/>
      <c r="L20" s="91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297"/>
      <c r="X20" s="130"/>
      <c r="Y20" s="92"/>
      <c r="Z20" s="92"/>
      <c r="AA20" s="107"/>
      <c r="AB20" s="107"/>
      <c r="AC20" s="107"/>
      <c r="AD20" s="107"/>
      <c r="AE20" s="107"/>
      <c r="AF20" s="85"/>
      <c r="AG20" s="112"/>
      <c r="AH20" s="112"/>
      <c r="AI20" s="112"/>
      <c r="AJ20" s="112"/>
      <c r="AK20" s="112"/>
    </row>
    <row r="21" spans="1:37" ht="15.75" x14ac:dyDescent="0.25">
      <c r="A21" s="136"/>
      <c r="B21" s="87" t="s">
        <v>93</v>
      </c>
      <c r="C21" s="110"/>
      <c r="D21" s="181"/>
      <c r="E21" s="181"/>
      <c r="F21" s="181"/>
      <c r="G21" s="181"/>
      <c r="H21" s="181"/>
      <c r="I21" s="181"/>
      <c r="J21" s="181"/>
      <c r="K21" s="110"/>
      <c r="L21" s="90"/>
      <c r="M21" s="310">
        <f>SUM(M22:M25)</f>
        <v>0</v>
      </c>
      <c r="N21" s="111"/>
      <c r="O21" s="310">
        <f>SUM(O22:O25)</f>
        <v>0</v>
      </c>
      <c r="P21" s="111"/>
      <c r="Q21" s="310">
        <f>SUM(Q22:Q25)</f>
        <v>0</v>
      </c>
      <c r="R21" s="111"/>
      <c r="S21" s="310">
        <f>SUM(S22:S25)</f>
        <v>0</v>
      </c>
      <c r="T21" s="111"/>
      <c r="U21" s="310">
        <f>SUM(U22:U25)</f>
        <v>0</v>
      </c>
      <c r="V21" s="111"/>
      <c r="W21" s="311">
        <f>SUM(M21:V21)</f>
        <v>0</v>
      </c>
      <c r="X21" s="130"/>
      <c r="Y21" s="92"/>
      <c r="Z21" s="92"/>
      <c r="AA21" s="107"/>
      <c r="AB21" s="107"/>
      <c r="AC21" s="107"/>
      <c r="AD21" s="107"/>
      <c r="AE21" s="107"/>
      <c r="AF21" s="85"/>
      <c r="AG21" s="112"/>
      <c r="AH21" s="112"/>
      <c r="AI21" s="112"/>
      <c r="AJ21" s="112"/>
      <c r="AK21" s="112"/>
    </row>
    <row r="22" spans="1:37" ht="15.75" x14ac:dyDescent="0.25">
      <c r="A22" s="136"/>
      <c r="B22" s="283" t="s">
        <v>94</v>
      </c>
      <c r="C22" s="85"/>
      <c r="D22" s="84"/>
      <c r="E22" s="84"/>
      <c r="F22" s="84"/>
      <c r="G22" s="84"/>
      <c r="H22" s="84"/>
      <c r="I22" s="84"/>
      <c r="J22" s="84"/>
      <c r="K22" s="85"/>
      <c r="L22" s="91"/>
      <c r="M22" s="312"/>
      <c r="N22" s="112"/>
      <c r="O22" s="312"/>
      <c r="P22" s="112"/>
      <c r="Q22" s="312"/>
      <c r="R22" s="112"/>
      <c r="S22" s="312"/>
      <c r="T22" s="112"/>
      <c r="U22" s="312"/>
      <c r="V22" s="112"/>
      <c r="W22" s="299">
        <f t="shared" ref="W22:W25" si="16">SUM(M22:V22)</f>
        <v>0</v>
      </c>
      <c r="X22" s="130"/>
      <c r="Y22" s="92"/>
      <c r="Z22" s="92"/>
      <c r="AA22" s="107"/>
      <c r="AB22" s="107"/>
      <c r="AC22" s="107"/>
      <c r="AD22" s="107"/>
      <c r="AE22" s="107"/>
      <c r="AF22" s="85"/>
      <c r="AG22" s="112"/>
      <c r="AH22" s="112"/>
      <c r="AI22" s="112"/>
      <c r="AJ22" s="112"/>
      <c r="AK22" s="112"/>
    </row>
    <row r="23" spans="1:37" ht="15.75" x14ac:dyDescent="0.25">
      <c r="A23" s="128"/>
      <c r="B23" s="283" t="s">
        <v>95</v>
      </c>
      <c r="C23" s="85"/>
      <c r="D23" s="84"/>
      <c r="E23" s="84"/>
      <c r="F23" s="84"/>
      <c r="G23" s="84"/>
      <c r="H23" s="84"/>
      <c r="I23" s="84"/>
      <c r="J23" s="84"/>
      <c r="K23" s="85"/>
      <c r="L23" s="91"/>
      <c r="M23" s="312"/>
      <c r="N23" s="112"/>
      <c r="O23" s="312"/>
      <c r="P23" s="112"/>
      <c r="Q23" s="312"/>
      <c r="R23" s="112"/>
      <c r="S23" s="312"/>
      <c r="T23" s="112"/>
      <c r="U23" s="312"/>
      <c r="V23" s="112"/>
      <c r="W23" s="299">
        <f t="shared" si="16"/>
        <v>0</v>
      </c>
      <c r="X23" s="130"/>
      <c r="Y23" s="92"/>
      <c r="Z23" s="92"/>
      <c r="AA23" s="107"/>
      <c r="AB23" s="107"/>
      <c r="AC23" s="107"/>
      <c r="AD23" s="107"/>
      <c r="AE23" s="107"/>
      <c r="AF23" s="85"/>
      <c r="AG23" s="112"/>
      <c r="AH23" s="112"/>
      <c r="AI23" s="112"/>
      <c r="AJ23" s="112"/>
      <c r="AK23" s="112"/>
    </row>
    <row r="24" spans="1:37" ht="15.75" x14ac:dyDescent="0.25">
      <c r="A24" s="128"/>
      <c r="B24" s="283"/>
      <c r="C24" s="85"/>
      <c r="D24" s="84"/>
      <c r="E24" s="84"/>
      <c r="F24" s="84"/>
      <c r="G24" s="84"/>
      <c r="H24" s="84"/>
      <c r="I24" s="84"/>
      <c r="J24" s="84"/>
      <c r="K24" s="85"/>
      <c r="L24" s="91"/>
      <c r="M24" s="312"/>
      <c r="N24" s="112"/>
      <c r="O24" s="312"/>
      <c r="P24" s="112"/>
      <c r="Q24" s="312"/>
      <c r="R24" s="112"/>
      <c r="S24" s="312"/>
      <c r="T24" s="112"/>
      <c r="U24" s="312"/>
      <c r="V24" s="112"/>
      <c r="W24" s="299">
        <f t="shared" si="16"/>
        <v>0</v>
      </c>
      <c r="X24" s="130"/>
      <c r="Y24" s="92"/>
      <c r="Z24" s="92"/>
      <c r="AA24" s="107"/>
      <c r="AB24" s="107"/>
      <c r="AC24" s="107"/>
      <c r="AD24" s="107"/>
      <c r="AE24" s="107"/>
      <c r="AF24" s="85"/>
      <c r="AG24" s="112"/>
      <c r="AH24" s="112"/>
      <c r="AI24" s="112"/>
      <c r="AJ24" s="112"/>
      <c r="AK24" s="112"/>
    </row>
    <row r="25" spans="1:37" ht="15.75" x14ac:dyDescent="0.25">
      <c r="A25" s="128"/>
      <c r="B25" s="284"/>
      <c r="C25" s="86"/>
      <c r="D25" s="100"/>
      <c r="E25" s="100"/>
      <c r="F25" s="100"/>
      <c r="G25" s="100"/>
      <c r="H25" s="100"/>
      <c r="I25" s="100"/>
      <c r="J25" s="100"/>
      <c r="K25" s="86"/>
      <c r="L25" s="93"/>
      <c r="M25" s="313"/>
      <c r="N25" s="314"/>
      <c r="O25" s="313"/>
      <c r="P25" s="314"/>
      <c r="Q25" s="313"/>
      <c r="R25" s="314"/>
      <c r="S25" s="313"/>
      <c r="T25" s="314"/>
      <c r="U25" s="313"/>
      <c r="V25" s="314"/>
      <c r="W25" s="301">
        <f t="shared" si="16"/>
        <v>0</v>
      </c>
      <c r="X25" s="130"/>
      <c r="Y25" s="92"/>
      <c r="Z25" s="92"/>
      <c r="AA25" s="107"/>
      <c r="AB25" s="107"/>
      <c r="AC25" s="107"/>
      <c r="AD25" s="107"/>
      <c r="AE25" s="107"/>
      <c r="AF25" s="85"/>
      <c r="AG25" s="112"/>
      <c r="AH25" s="112"/>
      <c r="AI25" s="112"/>
      <c r="AJ25" s="112"/>
      <c r="AK25" s="112"/>
    </row>
    <row r="26" spans="1:37" ht="15.75" x14ac:dyDescent="0.25">
      <c r="A26" s="128"/>
      <c r="B26" s="128"/>
      <c r="C26" s="128"/>
      <c r="D26" s="84"/>
      <c r="E26" s="84"/>
      <c r="F26" s="84"/>
      <c r="G26" s="84"/>
      <c r="H26" s="84"/>
      <c r="I26" s="84"/>
      <c r="J26" s="84"/>
      <c r="K26" s="128"/>
      <c r="L26" s="91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297"/>
      <c r="X26" s="130"/>
      <c r="Y26" s="92"/>
      <c r="Z26" s="92"/>
      <c r="AA26" s="107"/>
      <c r="AB26" s="107"/>
      <c r="AC26" s="107"/>
      <c r="AD26" s="107"/>
      <c r="AE26" s="107"/>
      <c r="AF26" s="85"/>
      <c r="AG26" s="112"/>
      <c r="AH26" s="112"/>
      <c r="AI26" s="112"/>
      <c r="AJ26" s="112"/>
      <c r="AK26" s="112"/>
    </row>
    <row r="27" spans="1:37" ht="15.75" x14ac:dyDescent="0.25">
      <c r="A27" s="402" t="s">
        <v>91</v>
      </c>
      <c r="B27" s="128"/>
      <c r="C27" s="128"/>
      <c r="D27" s="84"/>
      <c r="E27" s="84"/>
      <c r="F27" s="84"/>
      <c r="G27" s="84"/>
      <c r="H27" s="84"/>
      <c r="I27" s="84"/>
      <c r="J27" s="84"/>
      <c r="K27" s="128"/>
      <c r="L27" s="91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297"/>
      <c r="X27" s="130"/>
      <c r="Y27" s="92"/>
      <c r="Z27" s="92"/>
      <c r="AA27" s="107"/>
      <c r="AB27" s="107"/>
      <c r="AC27" s="107"/>
      <c r="AD27" s="107"/>
      <c r="AE27" s="107"/>
      <c r="AF27" s="85"/>
      <c r="AG27" s="112"/>
      <c r="AH27" s="112"/>
      <c r="AI27" s="112"/>
      <c r="AJ27" s="112"/>
      <c r="AK27" s="112"/>
    </row>
    <row r="28" spans="1:37" ht="15.75" x14ac:dyDescent="0.25">
      <c r="A28" s="174"/>
      <c r="B28" s="87" t="s">
        <v>5</v>
      </c>
      <c r="C28" s="88"/>
      <c r="D28" s="89"/>
      <c r="E28" s="89"/>
      <c r="F28" s="89"/>
      <c r="G28" s="89"/>
      <c r="H28" s="89"/>
      <c r="I28" s="89"/>
      <c r="J28" s="89"/>
      <c r="K28" s="88"/>
      <c r="L28" s="90"/>
      <c r="M28" s="310">
        <f>SUM(M29:M31)</f>
        <v>0</v>
      </c>
      <c r="N28" s="310"/>
      <c r="O28" s="310">
        <f>SUM(O29:O31)</f>
        <v>0</v>
      </c>
      <c r="P28" s="310"/>
      <c r="Q28" s="310">
        <f>SUM(Q29:Q31)</f>
        <v>0</v>
      </c>
      <c r="R28" s="310"/>
      <c r="S28" s="310">
        <f>SUM(S29:S31)</f>
        <v>0</v>
      </c>
      <c r="T28" s="310"/>
      <c r="U28" s="310">
        <f>SUM(U29:U31)</f>
        <v>0</v>
      </c>
      <c r="V28" s="310"/>
      <c r="W28" s="311">
        <f>SUM(M28:V28)</f>
        <v>0</v>
      </c>
      <c r="X28" s="126"/>
      <c r="Y28" s="92"/>
      <c r="Z28" s="92"/>
      <c r="AA28" s="107"/>
      <c r="AB28" s="107"/>
      <c r="AC28" s="107"/>
      <c r="AD28" s="107"/>
      <c r="AE28" s="107"/>
      <c r="AF28" s="85"/>
      <c r="AG28" s="112"/>
      <c r="AH28" s="112"/>
      <c r="AI28" s="112"/>
      <c r="AJ28" s="112"/>
      <c r="AK28" s="112"/>
    </row>
    <row r="29" spans="1:37" x14ac:dyDescent="0.2">
      <c r="A29" s="128"/>
      <c r="B29" s="24" t="s">
        <v>24</v>
      </c>
      <c r="C29" s="171"/>
      <c r="D29" s="84"/>
      <c r="E29" s="84"/>
      <c r="F29" s="84"/>
      <c r="G29" s="84"/>
      <c r="H29" s="84"/>
      <c r="I29" s="84"/>
      <c r="J29" s="84"/>
      <c r="K29" s="85"/>
      <c r="L29" s="85"/>
      <c r="M29" s="315"/>
      <c r="N29" s="112"/>
      <c r="O29" s="315"/>
      <c r="P29" s="112"/>
      <c r="Q29" s="315"/>
      <c r="R29" s="112"/>
      <c r="S29" s="315"/>
      <c r="T29" s="112"/>
      <c r="U29" s="315"/>
      <c r="V29" s="112"/>
      <c r="W29" s="299">
        <f>SUM(M29:V29)</f>
        <v>0</v>
      </c>
      <c r="X29" s="114"/>
      <c r="Z29" s="129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</row>
    <row r="30" spans="1:37" x14ac:dyDescent="0.2">
      <c r="A30" s="128"/>
      <c r="B30" s="24"/>
      <c r="C30" s="171"/>
      <c r="D30" s="84"/>
      <c r="E30" s="84"/>
      <c r="F30" s="84"/>
      <c r="G30" s="84"/>
      <c r="H30" s="84"/>
      <c r="I30" s="84"/>
      <c r="J30" s="84"/>
      <c r="K30" s="85"/>
      <c r="L30" s="85"/>
      <c r="M30" s="315"/>
      <c r="N30" s="112"/>
      <c r="O30" s="315"/>
      <c r="P30" s="112"/>
      <c r="Q30" s="315"/>
      <c r="R30" s="112"/>
      <c r="S30" s="315"/>
      <c r="T30" s="112"/>
      <c r="U30" s="315"/>
      <c r="V30" s="112"/>
      <c r="W30" s="299">
        <f>SUM(M30:V30)</f>
        <v>0</v>
      </c>
    </row>
    <row r="31" spans="1:37" x14ac:dyDescent="0.2">
      <c r="A31" s="128"/>
      <c r="B31" s="175"/>
      <c r="C31" s="176"/>
      <c r="D31" s="100"/>
      <c r="E31" s="100"/>
      <c r="F31" s="100"/>
      <c r="G31" s="100"/>
      <c r="H31" s="100"/>
      <c r="I31" s="100"/>
      <c r="J31" s="100"/>
      <c r="K31" s="86"/>
      <c r="L31" s="86"/>
      <c r="M31" s="316"/>
      <c r="N31" s="314"/>
      <c r="O31" s="316"/>
      <c r="P31" s="314"/>
      <c r="Q31" s="316"/>
      <c r="R31" s="314"/>
      <c r="S31" s="316"/>
      <c r="T31" s="314"/>
      <c r="U31" s="316"/>
      <c r="V31" s="314"/>
      <c r="W31" s="301">
        <f>SUM(M31:V31)</f>
        <v>0</v>
      </c>
      <c r="X31" s="132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ht="15.75" x14ac:dyDescent="0.25">
      <c r="A32" s="128"/>
      <c r="B32" s="128"/>
      <c r="C32" s="128"/>
      <c r="D32" s="84"/>
      <c r="E32" s="84"/>
      <c r="F32" s="84"/>
      <c r="G32" s="84"/>
      <c r="H32" s="84"/>
      <c r="I32" s="84"/>
      <c r="J32" s="84"/>
      <c r="K32" s="128"/>
      <c r="L32" s="91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297"/>
    </row>
    <row r="33" spans="1:37" ht="15.75" x14ac:dyDescent="0.25">
      <c r="A33" s="174"/>
      <c r="B33" s="87" t="s">
        <v>6</v>
      </c>
      <c r="C33" s="88"/>
      <c r="D33" s="89"/>
      <c r="E33" s="89"/>
      <c r="F33" s="89"/>
      <c r="G33" s="89"/>
      <c r="H33" s="89"/>
      <c r="I33" s="89"/>
      <c r="J33" s="89"/>
      <c r="K33" s="88"/>
      <c r="L33" s="90"/>
      <c r="M33" s="310">
        <f>SUM(M34:M36)</f>
        <v>0</v>
      </c>
      <c r="N33" s="310"/>
      <c r="O33" s="310">
        <f>SUM(O34:O36)</f>
        <v>0</v>
      </c>
      <c r="P33" s="310"/>
      <c r="Q33" s="310">
        <f>SUM(Q34:Q36)</f>
        <v>0</v>
      </c>
      <c r="R33" s="310"/>
      <c r="S33" s="310">
        <f>SUM(S34:S36)</f>
        <v>0</v>
      </c>
      <c r="T33" s="310"/>
      <c r="U33" s="310">
        <f>SUM(U34:U36)</f>
        <v>0</v>
      </c>
      <c r="V33" s="310"/>
      <c r="W33" s="311">
        <f>SUM(M33:V33)</f>
        <v>0</v>
      </c>
      <c r="X33" s="132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</row>
    <row r="34" spans="1:37" ht="15.75" x14ac:dyDescent="0.25">
      <c r="A34" s="128"/>
      <c r="B34" s="24" t="s">
        <v>24</v>
      </c>
      <c r="C34" s="171"/>
      <c r="D34" s="84"/>
      <c r="E34" s="84"/>
      <c r="F34" s="84"/>
      <c r="G34" s="84"/>
      <c r="H34" s="84"/>
      <c r="I34" s="84"/>
      <c r="J34" s="84"/>
      <c r="K34" s="85"/>
      <c r="L34" s="91"/>
      <c r="M34" s="317"/>
      <c r="N34" s="318"/>
      <c r="O34" s="315"/>
      <c r="P34" s="112"/>
      <c r="Q34" s="315"/>
      <c r="R34" s="112"/>
      <c r="S34" s="315"/>
      <c r="T34" s="112"/>
      <c r="U34" s="315"/>
      <c r="V34" s="112"/>
      <c r="W34" s="299">
        <f>SUM(M34:V34)</f>
        <v>0</v>
      </c>
      <c r="X34" s="133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</row>
    <row r="35" spans="1:37" ht="15.75" x14ac:dyDescent="0.25">
      <c r="A35" s="128"/>
      <c r="B35" s="24"/>
      <c r="C35" s="171"/>
      <c r="D35" s="84"/>
      <c r="E35" s="84"/>
      <c r="F35" s="84"/>
      <c r="G35" s="84"/>
      <c r="H35" s="84"/>
      <c r="I35" s="84"/>
      <c r="J35" s="84"/>
      <c r="K35" s="85"/>
      <c r="L35" s="91"/>
      <c r="M35" s="317"/>
      <c r="N35" s="318"/>
      <c r="O35" s="315"/>
      <c r="P35" s="112"/>
      <c r="Q35" s="315"/>
      <c r="R35" s="112"/>
      <c r="S35" s="315"/>
      <c r="T35" s="112"/>
      <c r="U35" s="315"/>
      <c r="V35" s="112"/>
      <c r="W35" s="299">
        <f>SUM(M35:V35)</f>
        <v>0</v>
      </c>
      <c r="X35" s="133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</row>
    <row r="36" spans="1:37" ht="15.75" x14ac:dyDescent="0.25">
      <c r="A36" s="85"/>
      <c r="B36" s="32"/>
      <c r="C36" s="177"/>
      <c r="D36" s="100"/>
      <c r="E36" s="100"/>
      <c r="F36" s="100"/>
      <c r="G36" s="100"/>
      <c r="H36" s="100"/>
      <c r="I36" s="100"/>
      <c r="J36" s="100"/>
      <c r="K36" s="86"/>
      <c r="L36" s="93"/>
      <c r="M36" s="319"/>
      <c r="N36" s="320"/>
      <c r="O36" s="316"/>
      <c r="P36" s="314"/>
      <c r="Q36" s="316"/>
      <c r="R36" s="314"/>
      <c r="S36" s="316"/>
      <c r="T36" s="314"/>
      <c r="U36" s="316"/>
      <c r="V36" s="314"/>
      <c r="W36" s="301">
        <f>SUM(M36:V36)</f>
        <v>0</v>
      </c>
    </row>
    <row r="37" spans="1:37" ht="15.75" x14ac:dyDescent="0.25">
      <c r="A37" s="128"/>
      <c r="B37" s="128"/>
      <c r="C37" s="128"/>
      <c r="D37" s="84"/>
      <c r="E37" s="84"/>
      <c r="F37" s="84"/>
      <c r="G37" s="84"/>
      <c r="H37" s="84"/>
      <c r="I37" s="84"/>
      <c r="J37" s="84"/>
      <c r="K37" s="128"/>
      <c r="L37" s="91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297"/>
    </row>
    <row r="38" spans="1:37" ht="15.75" x14ac:dyDescent="0.25">
      <c r="A38" s="174"/>
      <c r="B38" s="87" t="s">
        <v>7</v>
      </c>
      <c r="C38" s="88"/>
      <c r="D38" s="96"/>
      <c r="E38" s="96"/>
      <c r="F38" s="96"/>
      <c r="G38" s="96"/>
      <c r="H38" s="96"/>
      <c r="I38" s="96"/>
      <c r="J38" s="96"/>
      <c r="K38" s="88"/>
      <c r="L38" s="90"/>
      <c r="M38" s="310">
        <f>SUM(M39:M41)</f>
        <v>0</v>
      </c>
      <c r="N38" s="310"/>
      <c r="O38" s="310">
        <f>SUM(O39:O41)</f>
        <v>0</v>
      </c>
      <c r="P38" s="310"/>
      <c r="Q38" s="310">
        <f>SUM(Q39:Q41)</f>
        <v>0</v>
      </c>
      <c r="R38" s="310"/>
      <c r="S38" s="310">
        <f>SUM(S39:S41)</f>
        <v>0</v>
      </c>
      <c r="T38" s="310"/>
      <c r="U38" s="310">
        <f>SUM(U39:U41)</f>
        <v>0</v>
      </c>
      <c r="V38" s="310"/>
      <c r="W38" s="311">
        <f>SUM(M38:V38)</f>
        <v>0</v>
      </c>
      <c r="X38" s="132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ht="15.75" x14ac:dyDescent="0.25">
      <c r="A39" s="128"/>
      <c r="B39" s="24" t="s">
        <v>24</v>
      </c>
      <c r="C39" s="171"/>
      <c r="D39" s="84"/>
      <c r="E39" s="84"/>
      <c r="F39" s="84"/>
      <c r="G39" s="84"/>
      <c r="H39" s="84"/>
      <c r="I39" s="84"/>
      <c r="J39" s="84"/>
      <c r="K39" s="85"/>
      <c r="L39" s="91"/>
      <c r="M39" s="317"/>
      <c r="N39" s="318"/>
      <c r="O39" s="315"/>
      <c r="P39" s="112"/>
      <c r="Q39" s="315"/>
      <c r="R39" s="112"/>
      <c r="S39" s="315"/>
      <c r="T39" s="112"/>
      <c r="U39" s="315"/>
      <c r="V39" s="112"/>
      <c r="W39" s="299">
        <f>SUM(M39:V39)</f>
        <v>0</v>
      </c>
    </row>
    <row r="40" spans="1:37" ht="15.75" x14ac:dyDescent="0.25">
      <c r="A40" s="128"/>
      <c r="B40" s="24"/>
      <c r="C40" s="171"/>
      <c r="D40" s="84"/>
      <c r="E40" s="84"/>
      <c r="F40" s="84"/>
      <c r="G40" s="84"/>
      <c r="H40" s="84"/>
      <c r="I40" s="84"/>
      <c r="J40" s="84"/>
      <c r="K40" s="85"/>
      <c r="L40" s="91"/>
      <c r="M40" s="317"/>
      <c r="N40" s="318"/>
      <c r="O40" s="315"/>
      <c r="P40" s="112"/>
      <c r="Q40" s="315"/>
      <c r="R40" s="112"/>
      <c r="S40" s="315"/>
      <c r="T40" s="112"/>
      <c r="U40" s="315"/>
      <c r="V40" s="112"/>
      <c r="W40" s="299">
        <f>SUM(M40:V40)</f>
        <v>0</v>
      </c>
    </row>
    <row r="41" spans="1:37" ht="15.75" x14ac:dyDescent="0.25">
      <c r="A41" s="128"/>
      <c r="B41" s="32"/>
      <c r="C41" s="177"/>
      <c r="D41" s="100"/>
      <c r="E41" s="100"/>
      <c r="F41" s="100"/>
      <c r="G41" s="100"/>
      <c r="H41" s="100"/>
      <c r="I41" s="100"/>
      <c r="J41" s="100"/>
      <c r="K41" s="86"/>
      <c r="L41" s="93"/>
      <c r="M41" s="319"/>
      <c r="N41" s="320"/>
      <c r="O41" s="316"/>
      <c r="P41" s="314"/>
      <c r="Q41" s="316"/>
      <c r="R41" s="314"/>
      <c r="S41" s="316"/>
      <c r="T41" s="314"/>
      <c r="U41" s="316"/>
      <c r="V41" s="314"/>
      <c r="W41" s="301">
        <f>SUM(M41:V41)</f>
        <v>0</v>
      </c>
      <c r="X41" s="134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</row>
    <row r="42" spans="1:37" ht="15.75" x14ac:dyDescent="0.25">
      <c r="A42" s="128"/>
      <c r="B42" s="128"/>
      <c r="C42" s="128"/>
      <c r="D42" s="84"/>
      <c r="E42" s="84"/>
      <c r="F42" s="84"/>
      <c r="G42" s="84"/>
      <c r="H42" s="84"/>
      <c r="I42" s="84"/>
      <c r="J42" s="84"/>
      <c r="K42" s="128"/>
      <c r="L42" s="91"/>
      <c r="M42" s="309"/>
      <c r="N42" s="309"/>
      <c r="O42" s="309"/>
      <c r="P42" s="309"/>
      <c r="Q42" s="309"/>
      <c r="R42" s="309"/>
      <c r="S42" s="309"/>
      <c r="T42" s="111"/>
      <c r="U42" s="309"/>
      <c r="V42" s="111"/>
      <c r="W42" s="112"/>
    </row>
    <row r="43" spans="1:37" ht="15.75" x14ac:dyDescent="0.25">
      <c r="A43" s="174"/>
      <c r="B43" s="87" t="s">
        <v>8</v>
      </c>
      <c r="C43" s="88"/>
      <c r="D43" s="96"/>
      <c r="E43" s="96"/>
      <c r="F43" s="96"/>
      <c r="G43" s="96"/>
      <c r="H43" s="96"/>
      <c r="I43" s="96"/>
      <c r="J43" s="96"/>
      <c r="K43" s="110"/>
      <c r="L43" s="90"/>
      <c r="M43" s="310">
        <f>SUM(M44:M49)</f>
        <v>0</v>
      </c>
      <c r="N43" s="310"/>
      <c r="O43" s="310">
        <f>SUM(O44:O49)</f>
        <v>0</v>
      </c>
      <c r="P43" s="310"/>
      <c r="Q43" s="310">
        <f>SUM(Q44:Q49)</f>
        <v>0</v>
      </c>
      <c r="R43" s="310"/>
      <c r="S43" s="310">
        <f>SUM(S44:S49)</f>
        <v>0</v>
      </c>
      <c r="T43" s="310"/>
      <c r="U43" s="310">
        <f>SUM(U44:U49)</f>
        <v>0</v>
      </c>
      <c r="V43" s="310"/>
      <c r="W43" s="311">
        <f t="shared" ref="W43:W49" si="17">SUM(M43:V43)</f>
        <v>0</v>
      </c>
      <c r="X43" s="132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</row>
    <row r="44" spans="1:37" ht="15.75" x14ac:dyDescent="0.25">
      <c r="A44" s="174"/>
      <c r="B44" s="24" t="s">
        <v>24</v>
      </c>
      <c r="C44" s="171"/>
      <c r="D44" s="101"/>
      <c r="E44" s="101"/>
      <c r="F44" s="101"/>
      <c r="G44" s="101"/>
      <c r="H44" s="101"/>
      <c r="I44" s="101"/>
      <c r="J44" s="101"/>
      <c r="K44" s="85"/>
      <c r="L44" s="91"/>
      <c r="M44" s="315"/>
      <c r="N44" s="112"/>
      <c r="O44" s="315"/>
      <c r="P44" s="112"/>
      <c r="Q44" s="315"/>
      <c r="R44" s="112"/>
      <c r="S44" s="315"/>
      <c r="T44" s="112"/>
      <c r="U44" s="315"/>
      <c r="V44" s="112"/>
      <c r="W44" s="299">
        <f t="shared" si="17"/>
        <v>0</v>
      </c>
    </row>
    <row r="45" spans="1:37" ht="15.75" x14ac:dyDescent="0.25">
      <c r="A45" s="174"/>
      <c r="B45" s="24"/>
      <c r="C45" s="171"/>
      <c r="D45" s="101"/>
      <c r="E45" s="101"/>
      <c r="F45" s="101"/>
      <c r="G45" s="101"/>
      <c r="H45" s="101"/>
      <c r="I45" s="101"/>
      <c r="J45" s="101"/>
      <c r="K45" s="85"/>
      <c r="L45" s="91"/>
      <c r="M45" s="315"/>
      <c r="N45" s="112"/>
      <c r="O45" s="315"/>
      <c r="P45" s="112"/>
      <c r="Q45" s="315"/>
      <c r="R45" s="112"/>
      <c r="S45" s="315"/>
      <c r="T45" s="112"/>
      <c r="U45" s="315"/>
      <c r="V45" s="112"/>
      <c r="W45" s="299">
        <f t="shared" si="17"/>
        <v>0</v>
      </c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</row>
    <row r="46" spans="1:37" ht="15.75" x14ac:dyDescent="0.25">
      <c r="A46" s="174"/>
      <c r="B46" s="24"/>
      <c r="C46" s="171"/>
      <c r="D46" s="84"/>
      <c r="E46" s="101"/>
      <c r="F46" s="101"/>
      <c r="G46" s="101"/>
      <c r="H46" s="101"/>
      <c r="I46" s="101"/>
      <c r="J46" s="101"/>
      <c r="K46" s="102"/>
      <c r="L46" s="91"/>
      <c r="M46" s="315"/>
      <c r="N46" s="112"/>
      <c r="O46" s="315"/>
      <c r="P46" s="112"/>
      <c r="Q46" s="315"/>
      <c r="R46" s="112"/>
      <c r="S46" s="315"/>
      <c r="T46" s="112"/>
      <c r="U46" s="315"/>
      <c r="V46" s="298"/>
      <c r="W46" s="299">
        <f t="shared" si="17"/>
        <v>0</v>
      </c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</row>
    <row r="47" spans="1:37" ht="15.75" x14ac:dyDescent="0.25">
      <c r="A47" s="174"/>
      <c r="B47" s="97"/>
      <c r="C47" s="178"/>
      <c r="D47" s="84"/>
      <c r="E47" s="101"/>
      <c r="F47" s="101"/>
      <c r="G47" s="101"/>
      <c r="H47" s="101"/>
      <c r="I47" s="101"/>
      <c r="J47" s="101"/>
      <c r="K47" s="102"/>
      <c r="L47" s="91"/>
      <c r="M47" s="315"/>
      <c r="N47" s="112"/>
      <c r="O47" s="315"/>
      <c r="P47" s="112"/>
      <c r="Q47" s="315"/>
      <c r="R47" s="112"/>
      <c r="S47" s="315"/>
      <c r="T47" s="112"/>
      <c r="U47" s="315"/>
      <c r="V47" s="112"/>
      <c r="W47" s="299">
        <f t="shared" si="17"/>
        <v>0</v>
      </c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</row>
    <row r="48" spans="1:37" ht="15.75" x14ac:dyDescent="0.25">
      <c r="A48" s="174"/>
      <c r="B48" s="97"/>
      <c r="C48" s="178"/>
      <c r="D48" s="84"/>
      <c r="E48" s="101"/>
      <c r="F48" s="101"/>
      <c r="G48" s="101"/>
      <c r="H48" s="101"/>
      <c r="I48" s="101"/>
      <c r="J48" s="101"/>
      <c r="K48" s="102"/>
      <c r="L48" s="91"/>
      <c r="M48" s="315"/>
      <c r="N48" s="112"/>
      <c r="O48" s="315"/>
      <c r="P48" s="112"/>
      <c r="Q48" s="315"/>
      <c r="R48" s="112"/>
      <c r="S48" s="315"/>
      <c r="T48" s="112"/>
      <c r="U48" s="315"/>
      <c r="V48" s="112"/>
      <c r="W48" s="299">
        <f t="shared" si="17"/>
        <v>0</v>
      </c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</row>
    <row r="49" spans="1:37" ht="15.75" x14ac:dyDescent="0.25">
      <c r="A49" s="174"/>
      <c r="B49" s="98"/>
      <c r="C49" s="179"/>
      <c r="D49" s="100"/>
      <c r="E49" s="104"/>
      <c r="F49" s="104"/>
      <c r="G49" s="104"/>
      <c r="H49" s="104"/>
      <c r="I49" s="104"/>
      <c r="J49" s="104"/>
      <c r="K49" s="103"/>
      <c r="L49" s="93"/>
      <c r="M49" s="321"/>
      <c r="N49" s="322"/>
      <c r="O49" s="321"/>
      <c r="P49" s="322"/>
      <c r="Q49" s="321"/>
      <c r="R49" s="322"/>
      <c r="S49" s="321"/>
      <c r="T49" s="322"/>
      <c r="U49" s="321"/>
      <c r="V49" s="322"/>
      <c r="W49" s="301">
        <f t="shared" si="17"/>
        <v>0</v>
      </c>
    </row>
    <row r="50" spans="1:37" ht="15.75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74"/>
      <c r="L50" s="138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4"/>
      <c r="X50" s="13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</row>
    <row r="51" spans="1:37" ht="15.75" x14ac:dyDescent="0.25">
      <c r="A51" s="136"/>
      <c r="B51" s="87" t="s">
        <v>9</v>
      </c>
      <c r="C51" s="88"/>
      <c r="D51" s="96"/>
      <c r="E51" s="96"/>
      <c r="F51" s="96"/>
      <c r="G51" s="96"/>
      <c r="H51" s="96"/>
      <c r="I51" s="96"/>
      <c r="J51" s="96"/>
      <c r="K51" s="88"/>
      <c r="L51" s="90"/>
      <c r="M51" s="310">
        <f>SUM(M52:M55)</f>
        <v>0</v>
      </c>
      <c r="N51" s="310"/>
      <c r="O51" s="310">
        <f>SUM(O52:O55)</f>
        <v>0</v>
      </c>
      <c r="P51" s="310"/>
      <c r="Q51" s="310">
        <f>SUM(Q52:Q55)</f>
        <v>0</v>
      </c>
      <c r="R51" s="310"/>
      <c r="S51" s="310">
        <f>SUM(S52:S55)</f>
        <v>0</v>
      </c>
      <c r="T51" s="310"/>
      <c r="U51" s="310">
        <f>SUM(U52:U55)</f>
        <v>0</v>
      </c>
      <c r="V51" s="310"/>
      <c r="W51" s="311">
        <f>SUM(M51:V51)</f>
        <v>0</v>
      </c>
      <c r="X51" s="13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</row>
    <row r="52" spans="1:37" ht="15.75" x14ac:dyDescent="0.25">
      <c r="A52" s="128"/>
      <c r="B52" s="24" t="s">
        <v>24</v>
      </c>
      <c r="C52" s="171"/>
      <c r="D52" s="84"/>
      <c r="E52" s="84"/>
      <c r="F52" s="84"/>
      <c r="G52" s="84"/>
      <c r="H52" s="84"/>
      <c r="I52" s="84"/>
      <c r="J52" s="84"/>
      <c r="K52" s="85"/>
      <c r="L52" s="91"/>
      <c r="M52" s="325"/>
      <c r="N52" s="326"/>
      <c r="O52" s="325"/>
      <c r="P52" s="326"/>
      <c r="Q52" s="325"/>
      <c r="R52" s="326"/>
      <c r="S52" s="325"/>
      <c r="T52" s="326"/>
      <c r="U52" s="325"/>
      <c r="V52" s="326"/>
      <c r="W52" s="299">
        <f>SUM(M52:V52)</f>
        <v>0</v>
      </c>
      <c r="X52" s="135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</row>
    <row r="53" spans="1:37" ht="15.75" x14ac:dyDescent="0.25">
      <c r="A53" s="128"/>
      <c r="B53" s="24"/>
      <c r="C53" s="171"/>
      <c r="D53" s="84"/>
      <c r="E53" s="84"/>
      <c r="F53" s="84"/>
      <c r="G53" s="84"/>
      <c r="H53" s="84"/>
      <c r="I53" s="84"/>
      <c r="J53" s="84"/>
      <c r="K53" s="85"/>
      <c r="L53" s="91"/>
      <c r="M53" s="325"/>
      <c r="N53" s="326"/>
      <c r="O53" s="325"/>
      <c r="P53" s="326"/>
      <c r="Q53" s="325"/>
      <c r="R53" s="326"/>
      <c r="S53" s="325" t="s">
        <v>11</v>
      </c>
      <c r="T53" s="326"/>
      <c r="U53" s="325" t="s">
        <v>11</v>
      </c>
      <c r="V53" s="326"/>
      <c r="W53" s="299">
        <f>SUM(M53:V53)</f>
        <v>0</v>
      </c>
      <c r="X53" s="132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</row>
    <row r="54" spans="1:37" ht="15.75" x14ac:dyDescent="0.25">
      <c r="A54" s="128"/>
      <c r="B54" s="24"/>
      <c r="C54" s="171"/>
      <c r="D54" s="84"/>
      <c r="E54" s="84"/>
      <c r="F54" s="84"/>
      <c r="G54" s="84"/>
      <c r="H54" s="84"/>
      <c r="I54" s="84"/>
      <c r="J54" s="84"/>
      <c r="K54" s="85"/>
      <c r="L54" s="91"/>
      <c r="M54" s="325"/>
      <c r="N54" s="318"/>
      <c r="O54" s="325"/>
      <c r="P54" s="318"/>
      <c r="Q54" s="325"/>
      <c r="R54" s="318"/>
      <c r="S54" s="325"/>
      <c r="T54" s="318"/>
      <c r="U54" s="325"/>
      <c r="V54" s="318"/>
      <c r="W54" s="299">
        <f>SUM(M54:V54)</f>
        <v>0</v>
      </c>
      <c r="X54" s="132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</row>
    <row r="55" spans="1:37" ht="15.75" x14ac:dyDescent="0.25">
      <c r="A55" s="128"/>
      <c r="B55" s="32"/>
      <c r="C55" s="177"/>
      <c r="D55" s="100"/>
      <c r="E55" s="100"/>
      <c r="F55" s="100"/>
      <c r="G55" s="100"/>
      <c r="H55" s="100"/>
      <c r="I55" s="100"/>
      <c r="J55" s="100"/>
      <c r="K55" s="86"/>
      <c r="L55" s="93"/>
      <c r="M55" s="327"/>
      <c r="N55" s="328"/>
      <c r="O55" s="327"/>
      <c r="P55" s="328"/>
      <c r="Q55" s="327"/>
      <c r="R55" s="328"/>
      <c r="S55" s="327"/>
      <c r="T55" s="328"/>
      <c r="U55" s="327"/>
      <c r="V55" s="328"/>
      <c r="W55" s="301">
        <f>SUM(M55:V55)</f>
        <v>0</v>
      </c>
      <c r="X55" s="132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</row>
    <row r="56" spans="1:37" ht="15.75" x14ac:dyDescent="0.25">
      <c r="A56" s="128"/>
      <c r="B56" s="85"/>
      <c r="C56" s="85"/>
      <c r="D56" s="84"/>
      <c r="E56" s="84"/>
      <c r="F56" s="84"/>
      <c r="G56" s="84"/>
      <c r="H56" s="84"/>
      <c r="I56" s="84"/>
      <c r="J56" s="84"/>
      <c r="K56" s="85"/>
      <c r="L56" s="91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18"/>
      <c r="X56" s="137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</row>
    <row r="57" spans="1:37" ht="16.5" thickBot="1" x14ac:dyDescent="0.3">
      <c r="A57" s="128"/>
      <c r="B57" s="180"/>
      <c r="C57" s="110"/>
      <c r="D57" s="181"/>
      <c r="E57" s="181"/>
      <c r="F57" s="181"/>
      <c r="G57" s="181"/>
      <c r="H57" s="181"/>
      <c r="I57" s="181"/>
      <c r="J57" s="181"/>
      <c r="K57" s="110"/>
      <c r="L57" s="90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30"/>
      <c r="X57" s="132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</row>
    <row r="58" spans="1:37" ht="15.75" x14ac:dyDescent="0.25">
      <c r="A58" s="136"/>
      <c r="B58" s="182" t="s">
        <v>45</v>
      </c>
      <c r="C58" s="183"/>
      <c r="D58" s="184"/>
      <c r="E58" s="184"/>
      <c r="F58" s="184"/>
      <c r="G58" s="184"/>
      <c r="H58" s="184"/>
      <c r="I58" s="184"/>
      <c r="J58" s="184"/>
      <c r="K58" s="183"/>
      <c r="L58" s="185"/>
      <c r="M58" s="331">
        <f>SUM(M18,M21,M28,M33,M38,M43,M51)</f>
        <v>0</v>
      </c>
      <c r="N58" s="332"/>
      <c r="O58" s="331">
        <f>SUM(O18,O21,O28,O33,O38,O43,O51)</f>
        <v>0</v>
      </c>
      <c r="P58" s="332"/>
      <c r="Q58" s="331">
        <f>SUM(Q18,Q21,Q28,Q33,Q38,Q43,Q51)</f>
        <v>0</v>
      </c>
      <c r="R58" s="332"/>
      <c r="S58" s="331">
        <f>SUM(S18,S21,S28,S33,S38,S43,S51)</f>
        <v>0</v>
      </c>
      <c r="T58" s="332"/>
      <c r="U58" s="331">
        <f>SUM(U18,U21,U28,U33,U38,U43,U51)</f>
        <v>0</v>
      </c>
      <c r="V58" s="332"/>
      <c r="W58" s="333">
        <f>SUM(W18,W21,W28,W33,W38,W43,W51)</f>
        <v>0</v>
      </c>
      <c r="X58" s="114"/>
    </row>
    <row r="59" spans="1:37" ht="15.75" x14ac:dyDescent="0.25">
      <c r="A59" s="136"/>
      <c r="B59" s="172"/>
      <c r="C59" s="103"/>
      <c r="D59" s="173"/>
      <c r="E59" s="173"/>
      <c r="F59" s="173"/>
      <c r="G59" s="173"/>
      <c r="H59" s="173"/>
      <c r="I59" s="173"/>
      <c r="J59" s="173"/>
      <c r="K59" s="103"/>
      <c r="L59" s="93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34"/>
    </row>
    <row r="60" spans="1:37" ht="15.75" x14ac:dyDescent="0.25">
      <c r="A60" s="128"/>
      <c r="B60" s="128"/>
      <c r="C60" s="128"/>
      <c r="D60" s="84"/>
      <c r="E60" s="84"/>
      <c r="F60" s="84"/>
      <c r="G60" s="84"/>
      <c r="H60" s="84"/>
      <c r="I60" s="84"/>
      <c r="J60" s="84"/>
      <c r="K60" s="128"/>
      <c r="L60" s="91"/>
      <c r="M60" s="309"/>
      <c r="N60" s="309"/>
      <c r="O60" s="309"/>
      <c r="P60" s="309"/>
      <c r="Q60" s="309"/>
      <c r="R60" s="309"/>
      <c r="S60" s="112"/>
      <c r="T60" s="112"/>
      <c r="U60" s="112"/>
      <c r="V60" s="112"/>
      <c r="W60" s="112"/>
    </row>
    <row r="61" spans="1:37" ht="15.75" x14ac:dyDescent="0.25">
      <c r="A61" s="128"/>
      <c r="B61" s="128"/>
      <c r="C61" s="234"/>
      <c r="D61" s="233" t="s">
        <v>12</v>
      </c>
      <c r="E61" s="230" t="s">
        <v>13</v>
      </c>
      <c r="F61" s="230" t="s">
        <v>14</v>
      </c>
      <c r="G61" s="230" t="s">
        <v>15</v>
      </c>
      <c r="H61" s="230" t="s">
        <v>16</v>
      </c>
      <c r="I61" s="84"/>
      <c r="J61" s="84"/>
      <c r="K61" s="128"/>
      <c r="L61" s="91"/>
      <c r="M61" s="309"/>
      <c r="N61" s="309"/>
      <c r="O61" s="309"/>
      <c r="P61" s="309"/>
      <c r="Q61" s="309"/>
      <c r="R61" s="309"/>
      <c r="S61" s="112"/>
      <c r="T61" s="112"/>
      <c r="U61" s="112"/>
      <c r="V61" s="112"/>
      <c r="W61" s="112"/>
    </row>
    <row r="62" spans="1:37" ht="15.75" x14ac:dyDescent="0.25">
      <c r="A62" s="128"/>
      <c r="B62" s="186" t="s">
        <v>26</v>
      </c>
      <c r="C62" s="187"/>
      <c r="D62" s="188"/>
      <c r="E62" s="188"/>
      <c r="F62" s="188"/>
      <c r="G62" s="188"/>
      <c r="H62" s="188"/>
      <c r="I62" s="188"/>
      <c r="J62" s="188"/>
      <c r="K62" s="189"/>
      <c r="L62" s="190"/>
      <c r="M62" s="335">
        <f>SUM(M58)</f>
        <v>0</v>
      </c>
      <c r="N62" s="335"/>
      <c r="O62" s="335">
        <f>SUM(O58)</f>
        <v>0</v>
      </c>
      <c r="P62" s="335"/>
      <c r="Q62" s="335">
        <f>SUM(Q58)</f>
        <v>0</v>
      </c>
      <c r="R62" s="335"/>
      <c r="S62" s="335">
        <f>SUM(S58)</f>
        <v>0</v>
      </c>
      <c r="T62" s="335"/>
      <c r="U62" s="335">
        <f>SUM(U58)</f>
        <v>0</v>
      </c>
      <c r="V62" s="335"/>
      <c r="W62" s="336">
        <f>SUM(M62:V62)</f>
        <v>0</v>
      </c>
    </row>
    <row r="63" spans="1:37" ht="15.75" x14ac:dyDescent="0.25">
      <c r="A63" s="128"/>
      <c r="B63" s="141" t="s">
        <v>20</v>
      </c>
      <c r="C63" s="235"/>
      <c r="D63" s="231">
        <v>0</v>
      </c>
      <c r="E63" s="232">
        <v>0</v>
      </c>
      <c r="F63" s="232">
        <v>0</v>
      </c>
      <c r="G63" s="232">
        <v>0</v>
      </c>
      <c r="H63" s="232">
        <v>0</v>
      </c>
      <c r="I63" s="84"/>
      <c r="J63" s="84"/>
      <c r="K63" s="85"/>
      <c r="L63" s="91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8"/>
    </row>
    <row r="64" spans="1:37" ht="23.25" customHeight="1" x14ac:dyDescent="0.25">
      <c r="A64" s="128"/>
      <c r="B64" s="182" t="s">
        <v>98</v>
      </c>
      <c r="C64" s="183"/>
      <c r="D64" s="191"/>
      <c r="E64" s="192"/>
      <c r="F64" s="192"/>
      <c r="G64" s="192"/>
      <c r="H64" s="192"/>
      <c r="I64" s="192"/>
      <c r="J64" s="192"/>
      <c r="K64" s="191"/>
      <c r="L64" s="185"/>
      <c r="M64" s="332">
        <f>(M62-M30)*$D$63</f>
        <v>0</v>
      </c>
      <c r="N64" s="332"/>
      <c r="O64" s="332">
        <f>(O62-O30)*$D$63</f>
        <v>0</v>
      </c>
      <c r="P64" s="332"/>
      <c r="Q64" s="332">
        <f>(Q62-Q30)*$D$63</f>
        <v>0</v>
      </c>
      <c r="R64" s="332"/>
      <c r="S64" s="332">
        <f>S62*$G$63</f>
        <v>0</v>
      </c>
      <c r="T64" s="332"/>
      <c r="U64" s="332">
        <f>U62*$H$63</f>
        <v>0</v>
      </c>
      <c r="V64" s="332"/>
      <c r="W64" s="339">
        <f>SUM(M64:V64)</f>
        <v>0</v>
      </c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</row>
    <row r="65" spans="1:37" ht="15.75" x14ac:dyDescent="0.25">
      <c r="A65" s="128"/>
      <c r="B65" s="344" t="s">
        <v>97</v>
      </c>
      <c r="C65" s="183"/>
      <c r="D65" s="191"/>
      <c r="E65" s="192"/>
      <c r="F65" s="192"/>
      <c r="G65" s="192"/>
      <c r="H65" s="192"/>
      <c r="I65" s="192"/>
      <c r="J65" s="192"/>
      <c r="K65" s="191"/>
      <c r="L65" s="185"/>
      <c r="M65" s="349"/>
      <c r="N65" s="332"/>
      <c r="O65" s="349"/>
      <c r="P65" s="332"/>
      <c r="Q65" s="349"/>
      <c r="R65" s="332"/>
      <c r="S65" s="349"/>
      <c r="T65" s="332"/>
      <c r="U65" s="349"/>
      <c r="V65" s="332"/>
      <c r="W65" s="350">
        <f>SUM(M65:V65)</f>
        <v>0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</row>
    <row r="66" spans="1:37" ht="15.75" x14ac:dyDescent="0.25">
      <c r="A66" s="128"/>
      <c r="B66" s="344" t="s">
        <v>96</v>
      </c>
      <c r="C66" s="345"/>
      <c r="D66" s="346"/>
      <c r="E66" s="346"/>
      <c r="F66" s="346"/>
      <c r="G66" s="346"/>
      <c r="H66" s="346"/>
      <c r="I66" s="346"/>
      <c r="J66" s="346"/>
      <c r="K66" s="345"/>
      <c r="L66" s="347"/>
      <c r="M66" s="353">
        <f>SUM(M64:M65)</f>
        <v>0</v>
      </c>
      <c r="N66" s="348"/>
      <c r="O66" s="353">
        <f>SUM(O64:O65)</f>
        <v>0</v>
      </c>
      <c r="P66" s="348"/>
      <c r="Q66" s="353">
        <f>SUM(Q64:Q65)</f>
        <v>0</v>
      </c>
      <c r="R66" s="348"/>
      <c r="S66" s="353">
        <f>SUM(S64:S65)</f>
        <v>0</v>
      </c>
      <c r="T66" s="348"/>
      <c r="U66" s="353">
        <f>SUM(U64:U65)</f>
        <v>0</v>
      </c>
      <c r="V66" s="348"/>
      <c r="W66" s="336">
        <f>SUM(M66:V66)</f>
        <v>0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</row>
    <row r="67" spans="1:37" ht="26.25" customHeight="1" thickBot="1" x14ac:dyDescent="0.3">
      <c r="A67" s="136"/>
      <c r="B67" s="182" t="s">
        <v>25</v>
      </c>
      <c r="C67" s="183"/>
      <c r="D67" s="184"/>
      <c r="E67" s="184"/>
      <c r="F67" s="184"/>
      <c r="G67" s="184"/>
      <c r="H67" s="184"/>
      <c r="I67" s="184"/>
      <c r="J67" s="184"/>
      <c r="K67" s="183"/>
      <c r="L67" s="185"/>
      <c r="M67" s="351">
        <f>SUM(M62,M66)</f>
        <v>0</v>
      </c>
      <c r="N67" s="332"/>
      <c r="O67" s="351">
        <f>SUM(O62,O66)</f>
        <v>0</v>
      </c>
      <c r="P67" s="332"/>
      <c r="Q67" s="351">
        <f>SUM(Q62,Q66)</f>
        <v>0</v>
      </c>
      <c r="R67" s="332"/>
      <c r="S67" s="351">
        <f>SUM(S62,S66)</f>
        <v>0</v>
      </c>
      <c r="T67" s="332"/>
      <c r="U67" s="351">
        <f>SUM(U62,U66)</f>
        <v>0</v>
      </c>
      <c r="V67" s="332"/>
      <c r="W67" s="352">
        <f>SUM(M67:V67)</f>
        <v>0</v>
      </c>
    </row>
    <row r="68" spans="1:37" ht="13.5" thickTop="1" x14ac:dyDescent="0.2">
      <c r="A68" s="128"/>
      <c r="B68" s="193"/>
      <c r="C68" s="86"/>
      <c r="D68" s="100"/>
      <c r="E68" s="100"/>
      <c r="F68" s="100"/>
      <c r="G68" s="100"/>
      <c r="H68" s="100"/>
      <c r="I68" s="100"/>
      <c r="J68" s="100"/>
      <c r="K68" s="86"/>
      <c r="L68" s="9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00"/>
    </row>
    <row r="69" spans="1:37" x14ac:dyDescent="0.2">
      <c r="X69" s="13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</row>
    <row r="70" spans="1:37" x14ac:dyDescent="0.2">
      <c r="X70" s="132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</row>
    <row r="76" spans="1:37" x14ac:dyDescent="0.2">
      <c r="Y76" s="139">
        <f>SUM(V75:V76)</f>
        <v>0</v>
      </c>
      <c r="Z76" s="139">
        <f>SUM(W75:W76)</f>
        <v>0</v>
      </c>
    </row>
    <row r="84" spans="24:37" x14ac:dyDescent="0.2">
      <c r="X84" s="132"/>
      <c r="Y84" s="140">
        <f>SUM(V80,V82)</f>
        <v>0</v>
      </c>
      <c r="Z84" s="140">
        <f>SUM(W80,W82)</f>
        <v>0</v>
      </c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</row>
    <row r="86" spans="24:37" x14ac:dyDescent="0.2">
      <c r="X86" s="133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90" spans="24:37" x14ac:dyDescent="0.2">
      <c r="X90" s="133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</row>
  </sheetData>
  <sheetProtection password="CA3D" sheet="1" objects="1" scenarios="1" formatCells="0" formatColumns="0" formatRows="0"/>
  <mergeCells count="10">
    <mergeCell ref="X4:X7"/>
    <mergeCell ref="Y6:Y7"/>
    <mergeCell ref="Z6:AE6"/>
    <mergeCell ref="AG6:AK6"/>
    <mergeCell ref="D7:H7"/>
    <mergeCell ref="M7:N7"/>
    <mergeCell ref="O7:P7"/>
    <mergeCell ref="Q7:R7"/>
    <mergeCell ref="S7:T7"/>
    <mergeCell ref="U7:V7"/>
  </mergeCells>
  <pageMargins left="0.18" right="0.52" top="0.22" bottom="0.3" header="0.17" footer="0.18"/>
  <pageSetup scale="69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5"/>
  <sheetViews>
    <sheetView showGridLines="0" zoomScale="85" zoomScaleNormal="85" workbookViewId="0">
      <pane ySplit="15" topLeftCell="A16" activePane="bottomLeft" state="frozen"/>
      <selection pane="bottomLeft" activeCell="B25" sqref="B25"/>
    </sheetView>
  </sheetViews>
  <sheetFormatPr defaultColWidth="8.77734375" defaultRowHeight="12.75" x14ac:dyDescent="0.2"/>
  <cols>
    <col min="1" max="1" width="35.109375" style="8" customWidth="1"/>
    <col min="2" max="6" width="7.88671875" style="105" customWidth="1"/>
    <col min="7" max="7" width="8.6640625" style="8" customWidth="1"/>
    <col min="8" max="16384" width="8.77734375" style="8"/>
  </cols>
  <sheetData>
    <row r="1" spans="1:7" ht="16.5" x14ac:dyDescent="0.3">
      <c r="A1" s="216" t="s">
        <v>46</v>
      </c>
      <c r="B1" s="434" t="str">
        <f>'Proposal Budget'!B1</f>
        <v>PI Name</v>
      </c>
      <c r="C1" s="217"/>
      <c r="D1" s="218"/>
      <c r="E1" s="218"/>
      <c r="F1" s="218"/>
      <c r="G1" s="219"/>
    </row>
    <row r="2" spans="1:7" ht="16.5" x14ac:dyDescent="0.3">
      <c r="A2" s="220" t="str">
        <f>'Proposal Budget'!A4</f>
        <v>Penn Sponsor:</v>
      </c>
      <c r="B2" s="435">
        <f>'Proposal Budget'!B4</f>
        <v>0</v>
      </c>
      <c r="C2" s="221"/>
      <c r="D2" s="222"/>
      <c r="E2" s="222"/>
      <c r="F2" s="222"/>
      <c r="G2" s="223"/>
    </row>
    <row r="3" spans="1:7" ht="16.5" x14ac:dyDescent="0.3">
      <c r="A3" s="220" t="str">
        <f>'Proposal Budget'!A5</f>
        <v>FOA / RFA / RFP:</v>
      </c>
      <c r="B3" s="435">
        <f>'Proposal Budget'!B5</f>
        <v>0</v>
      </c>
      <c r="C3" s="221"/>
      <c r="D3" s="222"/>
      <c r="E3" s="222"/>
      <c r="F3" s="222"/>
      <c r="G3" s="223"/>
    </row>
    <row r="4" spans="1:7" ht="16.5" x14ac:dyDescent="0.3">
      <c r="A4" s="220" t="str">
        <f>'Proposal Budget'!A2</f>
        <v>Title:</v>
      </c>
      <c r="B4" s="435">
        <f>'Proposal Budget'!B2</f>
        <v>0</v>
      </c>
      <c r="C4" s="221"/>
      <c r="D4" s="222"/>
      <c r="E4" s="222"/>
      <c r="F4" s="222"/>
      <c r="G4" s="223"/>
    </row>
    <row r="5" spans="1:7" ht="16.5" x14ac:dyDescent="0.3">
      <c r="A5" s="224" t="str">
        <f>'Proposal Budget'!A3</f>
        <v>Project Period:</v>
      </c>
      <c r="B5" s="436">
        <f>'Proposal Budget'!B3</f>
        <v>0</v>
      </c>
      <c r="C5" s="225"/>
      <c r="D5" s="226"/>
      <c r="E5" s="226"/>
      <c r="F5" s="226"/>
      <c r="G5" s="227"/>
    </row>
    <row r="6" spans="1:7" ht="12.75" customHeight="1" x14ac:dyDescent="0.25">
      <c r="A6" s="212"/>
      <c r="B6" s="213"/>
      <c r="C6" s="202"/>
      <c r="D6" s="196"/>
      <c r="E6" s="196"/>
      <c r="F6" s="196"/>
      <c r="G6" s="55"/>
    </row>
    <row r="7" spans="1:7" ht="16.5" x14ac:dyDescent="0.3">
      <c r="A7" s="430" t="s">
        <v>39</v>
      </c>
      <c r="B7" s="432" t="s">
        <v>12</v>
      </c>
      <c r="C7" s="432" t="s">
        <v>13</v>
      </c>
      <c r="D7" s="432" t="s">
        <v>14</v>
      </c>
      <c r="E7" s="432" t="s">
        <v>15</v>
      </c>
      <c r="F7" s="433" t="s">
        <v>16</v>
      </c>
      <c r="G7" s="432" t="s">
        <v>4</v>
      </c>
    </row>
    <row r="8" spans="1:7" ht="16.5" x14ac:dyDescent="0.3">
      <c r="A8" s="427" t="str">
        <f>A21</f>
        <v>Total Direct Costs</v>
      </c>
      <c r="B8" s="410">
        <f t="shared" ref="B8:F9" si="0">SUM(B21,B34,B47,B60,B73,B86,B99,B112,B125,B138)</f>
        <v>0</v>
      </c>
      <c r="C8" s="411">
        <f t="shared" si="0"/>
        <v>0</v>
      </c>
      <c r="D8" s="411">
        <f t="shared" si="0"/>
        <v>0</v>
      </c>
      <c r="E8" s="411">
        <f t="shared" si="0"/>
        <v>0</v>
      </c>
      <c r="F8" s="411">
        <f t="shared" si="0"/>
        <v>0</v>
      </c>
      <c r="G8" s="412">
        <f>SUM(B8:F8)</f>
        <v>0</v>
      </c>
    </row>
    <row r="9" spans="1:7" ht="16.5" x14ac:dyDescent="0.3">
      <c r="A9" s="427" t="str">
        <f>A22</f>
        <v>Total F&amp;A</v>
      </c>
      <c r="B9" s="413">
        <f t="shared" si="0"/>
        <v>0</v>
      </c>
      <c r="C9" s="411">
        <f t="shared" si="0"/>
        <v>0</v>
      </c>
      <c r="D9" s="411">
        <f t="shared" si="0"/>
        <v>0</v>
      </c>
      <c r="E9" s="411">
        <f t="shared" si="0"/>
        <v>0</v>
      </c>
      <c r="F9" s="411">
        <f t="shared" si="0"/>
        <v>0</v>
      </c>
      <c r="G9" s="412">
        <f>SUM(B9:F9)</f>
        <v>0</v>
      </c>
    </row>
    <row r="10" spans="1:7" ht="17.25" thickBot="1" x14ac:dyDescent="0.35">
      <c r="A10" s="426" t="s">
        <v>25</v>
      </c>
      <c r="B10" s="414">
        <f t="shared" ref="B10:G10" si="1">SUM(B8:B9)</f>
        <v>0</v>
      </c>
      <c r="C10" s="415">
        <f t="shared" si="1"/>
        <v>0</v>
      </c>
      <c r="D10" s="415">
        <f t="shared" si="1"/>
        <v>0</v>
      </c>
      <c r="E10" s="415">
        <f t="shared" si="1"/>
        <v>0</v>
      </c>
      <c r="F10" s="415">
        <f t="shared" si="1"/>
        <v>0</v>
      </c>
      <c r="G10" s="416">
        <f t="shared" si="1"/>
        <v>0</v>
      </c>
    </row>
    <row r="11" spans="1:7" ht="17.25" thickTop="1" x14ac:dyDescent="0.3">
      <c r="A11" s="431"/>
      <c r="B11" s="417"/>
      <c r="C11" s="417"/>
      <c r="D11" s="417"/>
      <c r="E11" s="417"/>
      <c r="F11" s="417"/>
      <c r="G11" s="418"/>
    </row>
    <row r="12" spans="1:7" ht="16.5" x14ac:dyDescent="0.3">
      <c r="A12" s="431" t="str">
        <f>$A$25</f>
        <v>Total Subaward Costs Subject to F&amp;A</v>
      </c>
      <c r="B12" s="419">
        <f t="shared" ref="B12:F13" si="2">SUM(B25,B38,B51,B64,B77,B90,B103,B116,B129,B142)</f>
        <v>0</v>
      </c>
      <c r="C12" s="420">
        <f t="shared" si="2"/>
        <v>0</v>
      </c>
      <c r="D12" s="420">
        <f t="shared" si="2"/>
        <v>0</v>
      </c>
      <c r="E12" s="420">
        <f t="shared" si="2"/>
        <v>0</v>
      </c>
      <c r="F12" s="420">
        <f t="shared" si="2"/>
        <v>0</v>
      </c>
      <c r="G12" s="421">
        <f>SUM(B12:F12)</f>
        <v>0</v>
      </c>
    </row>
    <row r="13" spans="1:7" ht="16.5" x14ac:dyDescent="0.3">
      <c r="A13" s="431" t="str">
        <f>$A$26</f>
        <v>Total Subaward Costs Excluded from F&amp;A</v>
      </c>
      <c r="B13" s="422">
        <f t="shared" si="2"/>
        <v>0</v>
      </c>
      <c r="C13" s="423">
        <f t="shared" si="2"/>
        <v>0</v>
      </c>
      <c r="D13" s="423">
        <f t="shared" si="2"/>
        <v>0</v>
      </c>
      <c r="E13" s="423">
        <f t="shared" si="2"/>
        <v>0</v>
      </c>
      <c r="F13" s="423">
        <f t="shared" si="2"/>
        <v>0</v>
      </c>
      <c r="G13" s="424">
        <f>SUM(G26,G39,G52,G65,G78,G91,G104,G117,G130,G143)</f>
        <v>0</v>
      </c>
    </row>
    <row r="14" spans="1:7" ht="17.25" thickBot="1" x14ac:dyDescent="0.35">
      <c r="A14" s="431" t="str">
        <f>$A$27</f>
        <v>Total Subaward Project Costs</v>
      </c>
      <c r="B14" s="414">
        <f t="shared" ref="B14:G14" si="3">SUM(B12:B13)</f>
        <v>0</v>
      </c>
      <c r="C14" s="415">
        <f t="shared" si="3"/>
        <v>0</v>
      </c>
      <c r="D14" s="415">
        <f t="shared" si="3"/>
        <v>0</v>
      </c>
      <c r="E14" s="415">
        <f t="shared" si="3"/>
        <v>0</v>
      </c>
      <c r="F14" s="415">
        <f t="shared" si="3"/>
        <v>0</v>
      </c>
      <c r="G14" s="416">
        <f t="shared" si="3"/>
        <v>0</v>
      </c>
    </row>
    <row r="15" spans="1:7" ht="16.5" thickTop="1" x14ac:dyDescent="0.25">
      <c r="A15" s="214"/>
      <c r="B15" s="215"/>
      <c r="C15" s="203"/>
      <c r="D15" s="198"/>
      <c r="E15" s="198"/>
      <c r="F15" s="198"/>
      <c r="G15" s="199"/>
    </row>
    <row r="17" spans="1:7" ht="16.5" x14ac:dyDescent="0.3">
      <c r="A17" s="425" t="str">
        <f>Subaward1!$A$1</f>
        <v>SUBAWARD 1:</v>
      </c>
      <c r="B17" s="204"/>
      <c r="C17" s="194"/>
      <c r="D17" s="194"/>
      <c r="E17" s="194"/>
      <c r="F17" s="194"/>
      <c r="G17" s="195"/>
    </row>
    <row r="18" spans="1:7" ht="16.5" x14ac:dyDescent="0.3">
      <c r="A18" s="426" t="s">
        <v>47</v>
      </c>
      <c r="B18" s="428" t="str">
        <f>Subaward1!$B$1</f>
        <v>N/A</v>
      </c>
      <c r="C18" s="196"/>
      <c r="D18" s="196"/>
      <c r="E18" s="196"/>
      <c r="F18" s="196"/>
      <c r="G18" s="197"/>
    </row>
    <row r="19" spans="1:7" ht="16.5" x14ac:dyDescent="0.3">
      <c r="A19" s="426" t="str">
        <f>'Proposal Budget'!$A$1</f>
        <v>PI / PD:</v>
      </c>
      <c r="B19" s="428" t="str">
        <f>Subaward1!$B$2</f>
        <v>N/A</v>
      </c>
      <c r="C19" s="196"/>
      <c r="D19" s="196"/>
      <c r="E19" s="196"/>
      <c r="F19" s="196"/>
      <c r="G19" s="197"/>
    </row>
    <row r="20" spans="1:7" ht="13.9" customHeight="1" x14ac:dyDescent="0.2">
      <c r="A20" s="206"/>
      <c r="B20" s="207" t="s">
        <v>12</v>
      </c>
      <c r="C20" s="207" t="s">
        <v>13</v>
      </c>
      <c r="D20" s="207" t="s">
        <v>14</v>
      </c>
      <c r="E20" s="207" t="s">
        <v>15</v>
      </c>
      <c r="F20" s="207" t="s">
        <v>16</v>
      </c>
      <c r="G20" s="208" t="s">
        <v>4</v>
      </c>
    </row>
    <row r="21" spans="1:7" x14ac:dyDescent="0.2">
      <c r="A21" s="206" t="s">
        <v>40</v>
      </c>
      <c r="B21" s="385">
        <f>SUM(Subaward1!$M$62)</f>
        <v>0</v>
      </c>
      <c r="C21" s="385">
        <f>SUM(Subaward1!$O$62)</f>
        <v>0</v>
      </c>
      <c r="D21" s="385">
        <f>SUM(Subaward1!$Q$62)</f>
        <v>0</v>
      </c>
      <c r="E21" s="385">
        <f>SUM(Subaward1!$S$62)</f>
        <v>0</v>
      </c>
      <c r="F21" s="385">
        <f>SUM(Subaward1!$U$62)</f>
        <v>0</v>
      </c>
      <c r="G21" s="390">
        <f>SUM(B21:F21)</f>
        <v>0</v>
      </c>
    </row>
    <row r="22" spans="1:7" x14ac:dyDescent="0.2">
      <c r="A22" s="206" t="s">
        <v>41</v>
      </c>
      <c r="B22" s="385">
        <f>SUM(Subaward1!$M$66)</f>
        <v>0</v>
      </c>
      <c r="C22" s="385">
        <f>SUM(Subaward1!$O$66)</f>
        <v>0</v>
      </c>
      <c r="D22" s="385">
        <f>SUM(Subaward1!$Q$66)</f>
        <v>0</v>
      </c>
      <c r="E22" s="385">
        <f>SUM(Subaward1!$S$66)</f>
        <v>0</v>
      </c>
      <c r="F22" s="385">
        <f>SUM(Subaward1!$U$66)</f>
        <v>0</v>
      </c>
      <c r="G22" s="390">
        <f>SUM(B22:F22)</f>
        <v>0</v>
      </c>
    </row>
    <row r="23" spans="1:7" ht="13.5" thickBot="1" x14ac:dyDescent="0.25">
      <c r="A23" s="205" t="s">
        <v>42</v>
      </c>
      <c r="B23" s="403">
        <f t="shared" ref="B23:G23" si="4">SUM(B21:B22)</f>
        <v>0</v>
      </c>
      <c r="C23" s="403">
        <f t="shared" si="4"/>
        <v>0</v>
      </c>
      <c r="D23" s="403">
        <f t="shared" si="4"/>
        <v>0</v>
      </c>
      <c r="E23" s="403">
        <f t="shared" si="4"/>
        <v>0</v>
      </c>
      <c r="F23" s="403">
        <f t="shared" si="4"/>
        <v>0</v>
      </c>
      <c r="G23" s="404">
        <f t="shared" si="4"/>
        <v>0</v>
      </c>
    </row>
    <row r="24" spans="1:7" ht="13.5" thickTop="1" x14ac:dyDescent="0.2">
      <c r="A24" s="205"/>
      <c r="B24" s="399"/>
      <c r="C24" s="399"/>
      <c r="D24" s="399"/>
      <c r="E24" s="399"/>
      <c r="F24" s="399"/>
      <c r="G24" s="405"/>
    </row>
    <row r="25" spans="1:7" x14ac:dyDescent="0.2">
      <c r="A25" s="205" t="s">
        <v>50</v>
      </c>
      <c r="B25" s="406"/>
      <c r="C25" s="406"/>
      <c r="D25" s="406"/>
      <c r="E25" s="406"/>
      <c r="F25" s="406"/>
      <c r="G25" s="362">
        <f>SUM(B25:F25)</f>
        <v>0</v>
      </c>
    </row>
    <row r="26" spans="1:7" x14ac:dyDescent="0.2">
      <c r="A26" s="205" t="s">
        <v>51</v>
      </c>
      <c r="B26" s="334">
        <f>SUM(B23-B25)</f>
        <v>0</v>
      </c>
      <c r="C26" s="334">
        <f>SUM(C23-C25)</f>
        <v>0</v>
      </c>
      <c r="D26" s="334">
        <f>SUM(D23-D25)</f>
        <v>0</v>
      </c>
      <c r="E26" s="334">
        <f>SUM(E23-E25)</f>
        <v>0</v>
      </c>
      <c r="F26" s="334">
        <f>SUM(F23-F25)</f>
        <v>0</v>
      </c>
      <c r="G26" s="368">
        <f>SUM(B26:F26)</f>
        <v>0</v>
      </c>
    </row>
    <row r="27" spans="1:7" x14ac:dyDescent="0.2">
      <c r="A27" s="205" t="s">
        <v>52</v>
      </c>
      <c r="B27" s="407">
        <f t="shared" ref="B27:G27" si="5">SUM(B25:B26)</f>
        <v>0</v>
      </c>
      <c r="C27" s="407">
        <f t="shared" si="5"/>
        <v>0</v>
      </c>
      <c r="D27" s="407">
        <f t="shared" si="5"/>
        <v>0</v>
      </c>
      <c r="E27" s="407">
        <f t="shared" si="5"/>
        <v>0</v>
      </c>
      <c r="F27" s="407">
        <f t="shared" si="5"/>
        <v>0</v>
      </c>
      <c r="G27" s="408">
        <f t="shared" si="5"/>
        <v>0</v>
      </c>
    </row>
    <row r="28" spans="1:7" ht="13.5" x14ac:dyDescent="0.25">
      <c r="A28" s="209" t="s">
        <v>43</v>
      </c>
      <c r="B28" s="210"/>
      <c r="C28" s="210"/>
      <c r="D28" s="210"/>
      <c r="E28" s="210"/>
      <c r="F28" s="210"/>
      <c r="G28" s="211"/>
    </row>
    <row r="30" spans="1:7" ht="16.5" x14ac:dyDescent="0.3">
      <c r="A30" s="425" t="str">
        <f>Subaward2!$A$1</f>
        <v>SUBAWARD 2:</v>
      </c>
      <c r="B30" s="204"/>
      <c r="C30" s="194"/>
      <c r="D30" s="194"/>
      <c r="E30" s="194"/>
      <c r="F30" s="194"/>
      <c r="G30" s="195"/>
    </row>
    <row r="31" spans="1:7" ht="16.5" x14ac:dyDescent="0.3">
      <c r="A31" s="426" t="str">
        <f>A18</f>
        <v>Subawardee</v>
      </c>
      <c r="B31" s="428" t="str">
        <f>Subaward2!$B$1</f>
        <v>N/A</v>
      </c>
      <c r="C31" s="196"/>
      <c r="D31" s="196"/>
      <c r="E31" s="196"/>
      <c r="F31" s="196"/>
      <c r="G31" s="197"/>
    </row>
    <row r="32" spans="1:7" ht="16.5" x14ac:dyDescent="0.3">
      <c r="A32" s="426" t="str">
        <f>A19</f>
        <v>PI / PD:</v>
      </c>
      <c r="B32" s="428" t="str">
        <f>Subaward2!$B$2</f>
        <v>N/A</v>
      </c>
      <c r="C32" s="196"/>
      <c r="D32" s="196"/>
      <c r="E32" s="196"/>
      <c r="F32" s="196"/>
      <c r="G32" s="197"/>
    </row>
    <row r="33" spans="1:7" x14ac:dyDescent="0.2">
      <c r="A33" s="206"/>
      <c r="B33" s="207" t="s">
        <v>12</v>
      </c>
      <c r="C33" s="207" t="s">
        <v>13</v>
      </c>
      <c r="D33" s="207" t="s">
        <v>14</v>
      </c>
      <c r="E33" s="207" t="s">
        <v>15</v>
      </c>
      <c r="F33" s="207" t="s">
        <v>16</v>
      </c>
      <c r="G33" s="208" t="s">
        <v>4</v>
      </c>
    </row>
    <row r="34" spans="1:7" x14ac:dyDescent="0.2">
      <c r="A34" s="206" t="str">
        <f>A21</f>
        <v>Total Direct Costs</v>
      </c>
      <c r="B34" s="385">
        <f>SUM(Subaward2!$M$62)</f>
        <v>0</v>
      </c>
      <c r="C34" s="385">
        <f>SUM(Subaward2!$O$62)</f>
        <v>0</v>
      </c>
      <c r="D34" s="385">
        <f>SUM(Subaward2!$Q$62)</f>
        <v>0</v>
      </c>
      <c r="E34" s="385">
        <f>SUM(Subaward2!$S$62)</f>
        <v>0</v>
      </c>
      <c r="F34" s="385">
        <f>SUM(Subaward2!$U$62)</f>
        <v>0</v>
      </c>
      <c r="G34" s="390">
        <f>SUM(B34:F34)</f>
        <v>0</v>
      </c>
    </row>
    <row r="35" spans="1:7" x14ac:dyDescent="0.2">
      <c r="A35" s="206" t="str">
        <f>A22</f>
        <v>Total F&amp;A</v>
      </c>
      <c r="B35" s="385">
        <f>SUM(Subaward2!$M$66)</f>
        <v>0</v>
      </c>
      <c r="C35" s="385">
        <f>SUM(Subaward2!$O$66)</f>
        <v>0</v>
      </c>
      <c r="D35" s="385">
        <f>SUM(Subaward2!$Q$66)</f>
        <v>0</v>
      </c>
      <c r="E35" s="385">
        <f>SUM(Subaward2!$S$66)</f>
        <v>0</v>
      </c>
      <c r="F35" s="385">
        <f>SUM(Subaward2!$U$66)</f>
        <v>0</v>
      </c>
      <c r="G35" s="390">
        <f>SUM(B35:F35)</f>
        <v>0</v>
      </c>
    </row>
    <row r="36" spans="1:7" ht="13.5" thickBot="1" x14ac:dyDescent="0.25">
      <c r="A36" s="205" t="str">
        <f>A23</f>
        <v>TOTAL Project Costs</v>
      </c>
      <c r="B36" s="403">
        <f t="shared" ref="B36:G36" si="6">SUM(B34:B35)</f>
        <v>0</v>
      </c>
      <c r="C36" s="403">
        <f t="shared" si="6"/>
        <v>0</v>
      </c>
      <c r="D36" s="403">
        <f t="shared" si="6"/>
        <v>0</v>
      </c>
      <c r="E36" s="403">
        <f t="shared" si="6"/>
        <v>0</v>
      </c>
      <c r="F36" s="403">
        <f t="shared" si="6"/>
        <v>0</v>
      </c>
      <c r="G36" s="404">
        <f t="shared" si="6"/>
        <v>0</v>
      </c>
    </row>
    <row r="37" spans="1:7" ht="13.5" thickTop="1" x14ac:dyDescent="0.2">
      <c r="A37" s="205"/>
      <c r="B37" s="399"/>
      <c r="C37" s="399"/>
      <c r="D37" s="399"/>
      <c r="E37" s="399"/>
      <c r="F37" s="399"/>
      <c r="G37" s="405"/>
    </row>
    <row r="38" spans="1:7" x14ac:dyDescent="0.2">
      <c r="A38" s="205" t="str">
        <f>$A$25</f>
        <v>Total Subaward Costs Subject to F&amp;A</v>
      </c>
      <c r="B38" s="406"/>
      <c r="C38" s="406"/>
      <c r="D38" s="406"/>
      <c r="E38" s="406"/>
      <c r="F38" s="406"/>
      <c r="G38" s="362">
        <f>SUM(B38:F38)</f>
        <v>0</v>
      </c>
    </row>
    <row r="39" spans="1:7" x14ac:dyDescent="0.2">
      <c r="A39" s="205" t="str">
        <f>$A$26</f>
        <v>Total Subaward Costs Excluded from F&amp;A</v>
      </c>
      <c r="B39" s="334">
        <f>SUM(B36-B38)</f>
        <v>0</v>
      </c>
      <c r="C39" s="334">
        <f>SUM(C36-C38)</f>
        <v>0</v>
      </c>
      <c r="D39" s="334">
        <f>SUM(D36-D38)</f>
        <v>0</v>
      </c>
      <c r="E39" s="334">
        <f>SUM(E36-E38)</f>
        <v>0</v>
      </c>
      <c r="F39" s="334">
        <f>SUM(F36-F38)</f>
        <v>0</v>
      </c>
      <c r="G39" s="368">
        <f>SUM(B39:F39)</f>
        <v>0</v>
      </c>
    </row>
    <row r="40" spans="1:7" x14ac:dyDescent="0.2">
      <c r="A40" s="205" t="str">
        <f>$A$27</f>
        <v>Total Subaward Project Costs</v>
      </c>
      <c r="B40" s="407">
        <f t="shared" ref="B40:G40" si="7">SUM(B38:B39)</f>
        <v>0</v>
      </c>
      <c r="C40" s="407">
        <f t="shared" si="7"/>
        <v>0</v>
      </c>
      <c r="D40" s="407">
        <f t="shared" si="7"/>
        <v>0</v>
      </c>
      <c r="E40" s="407">
        <f t="shared" si="7"/>
        <v>0</v>
      </c>
      <c r="F40" s="407">
        <f t="shared" si="7"/>
        <v>0</v>
      </c>
      <c r="G40" s="408">
        <f t="shared" si="7"/>
        <v>0</v>
      </c>
    </row>
    <row r="41" spans="1:7" ht="13.5" x14ac:dyDescent="0.25">
      <c r="A41" s="209" t="str">
        <f>$A$28</f>
        <v>First $25K of total multi-year subaward subject to UPenn F&amp;A rate</v>
      </c>
      <c r="B41" s="210"/>
      <c r="C41" s="210"/>
      <c r="D41" s="210"/>
      <c r="E41" s="210"/>
      <c r="F41" s="210"/>
      <c r="G41" s="211"/>
    </row>
    <row r="43" spans="1:7" ht="16.5" x14ac:dyDescent="0.3">
      <c r="A43" s="425" t="str">
        <f>Subaward3!$A$1</f>
        <v>SUBAWARD 3:</v>
      </c>
      <c r="B43" s="429"/>
      <c r="C43" s="194"/>
      <c r="D43" s="194"/>
      <c r="E43" s="194"/>
      <c r="F43" s="194"/>
      <c r="G43" s="195"/>
    </row>
    <row r="44" spans="1:7" ht="16.5" x14ac:dyDescent="0.3">
      <c r="A44" s="426" t="str">
        <f>A18</f>
        <v>Subawardee</v>
      </c>
      <c r="B44" s="428" t="str">
        <f>Subaward3!$B$1</f>
        <v>N/A</v>
      </c>
      <c r="C44" s="196"/>
      <c r="D44" s="196"/>
      <c r="E44" s="196"/>
      <c r="F44" s="196"/>
      <c r="G44" s="197"/>
    </row>
    <row r="45" spans="1:7" ht="16.5" x14ac:dyDescent="0.3">
      <c r="A45" s="426" t="str">
        <f>A19</f>
        <v>PI / PD:</v>
      </c>
      <c r="B45" s="428" t="str">
        <f>Subaward3!$B$2</f>
        <v>N/A</v>
      </c>
      <c r="C45" s="196"/>
      <c r="D45" s="196"/>
      <c r="E45" s="196"/>
      <c r="F45" s="196"/>
      <c r="G45" s="197"/>
    </row>
    <row r="46" spans="1:7" x14ac:dyDescent="0.2">
      <c r="A46" s="206"/>
      <c r="B46" s="207" t="s">
        <v>12</v>
      </c>
      <c r="C46" s="207" t="s">
        <v>13</v>
      </c>
      <c r="D46" s="207" t="s">
        <v>14</v>
      </c>
      <c r="E46" s="207" t="s">
        <v>15</v>
      </c>
      <c r="F46" s="207" t="s">
        <v>16</v>
      </c>
      <c r="G46" s="208" t="s">
        <v>4</v>
      </c>
    </row>
    <row r="47" spans="1:7" x14ac:dyDescent="0.2">
      <c r="A47" s="206" t="str">
        <f>A21</f>
        <v>Total Direct Costs</v>
      </c>
      <c r="B47" s="385">
        <f>SUM(Subaward3!$M$62)</f>
        <v>0</v>
      </c>
      <c r="C47" s="385">
        <f>SUM(Subaward3!$O$62)</f>
        <v>0</v>
      </c>
      <c r="D47" s="385">
        <f>SUM(Subaward3!$Q$62)</f>
        <v>0</v>
      </c>
      <c r="E47" s="385">
        <f>SUM(Subaward3!$S$62)</f>
        <v>0</v>
      </c>
      <c r="F47" s="385">
        <f>SUM(Subaward3!$U$62)</f>
        <v>0</v>
      </c>
      <c r="G47" s="390">
        <f>SUM(B47:F47)</f>
        <v>0</v>
      </c>
    </row>
    <row r="48" spans="1:7" x14ac:dyDescent="0.2">
      <c r="A48" s="206" t="str">
        <f>A22</f>
        <v>Total F&amp;A</v>
      </c>
      <c r="B48" s="385">
        <f>SUM(Subaward3!$M$66)</f>
        <v>0</v>
      </c>
      <c r="C48" s="385">
        <f>SUM(Subaward3!$O$66)</f>
        <v>0</v>
      </c>
      <c r="D48" s="385">
        <f>SUM(Subaward3!$Q$66)</f>
        <v>0</v>
      </c>
      <c r="E48" s="385">
        <f>SUM(Subaward3!$S$66)</f>
        <v>0</v>
      </c>
      <c r="F48" s="385">
        <f>SUM(Subaward3!$U$66)</f>
        <v>0</v>
      </c>
      <c r="G48" s="390">
        <f>SUM(B48:F48)</f>
        <v>0</v>
      </c>
    </row>
    <row r="49" spans="1:7" ht="13.5" thickBot="1" x14ac:dyDescent="0.25">
      <c r="A49" s="205" t="str">
        <f>A23</f>
        <v>TOTAL Project Costs</v>
      </c>
      <c r="B49" s="403">
        <f t="shared" ref="B49:G49" si="8">SUM(B47:B48)</f>
        <v>0</v>
      </c>
      <c r="C49" s="403">
        <f t="shared" si="8"/>
        <v>0</v>
      </c>
      <c r="D49" s="403">
        <f t="shared" si="8"/>
        <v>0</v>
      </c>
      <c r="E49" s="403">
        <f t="shared" si="8"/>
        <v>0</v>
      </c>
      <c r="F49" s="403">
        <f t="shared" si="8"/>
        <v>0</v>
      </c>
      <c r="G49" s="404">
        <f t="shared" si="8"/>
        <v>0</v>
      </c>
    </row>
    <row r="50" spans="1:7" ht="13.5" thickTop="1" x14ac:dyDescent="0.2">
      <c r="A50" s="205"/>
      <c r="B50" s="399"/>
      <c r="C50" s="399"/>
      <c r="D50" s="399"/>
      <c r="E50" s="399"/>
      <c r="F50" s="399"/>
      <c r="G50" s="405"/>
    </row>
    <row r="51" spans="1:7" x14ac:dyDescent="0.2">
      <c r="A51" s="205" t="str">
        <f>A25</f>
        <v>Total Subaward Costs Subject to F&amp;A</v>
      </c>
      <c r="B51" s="406"/>
      <c r="C51" s="406"/>
      <c r="D51" s="406"/>
      <c r="E51" s="406"/>
      <c r="F51" s="406"/>
      <c r="G51" s="362">
        <f>SUM(B51:F51)</f>
        <v>0</v>
      </c>
    </row>
    <row r="52" spans="1:7" x14ac:dyDescent="0.2">
      <c r="A52" s="205" t="str">
        <f>$A$26</f>
        <v>Total Subaward Costs Excluded from F&amp;A</v>
      </c>
      <c r="B52" s="334">
        <f>SUM(B49-B51)</f>
        <v>0</v>
      </c>
      <c r="C52" s="334">
        <f>SUM(C49-C51)</f>
        <v>0</v>
      </c>
      <c r="D52" s="334">
        <f>SUM(D49-D51)</f>
        <v>0</v>
      </c>
      <c r="E52" s="334">
        <f>SUM(E49-E51)</f>
        <v>0</v>
      </c>
      <c r="F52" s="334">
        <f>SUM(F49-F51)</f>
        <v>0</v>
      </c>
      <c r="G52" s="368">
        <f>SUM(B52:F52)</f>
        <v>0</v>
      </c>
    </row>
    <row r="53" spans="1:7" x14ac:dyDescent="0.2">
      <c r="A53" s="205" t="str">
        <f>$A$27</f>
        <v>Total Subaward Project Costs</v>
      </c>
      <c r="B53" s="407">
        <f t="shared" ref="B53:G53" si="9">SUM(B51:B52)</f>
        <v>0</v>
      </c>
      <c r="C53" s="407">
        <f t="shared" si="9"/>
        <v>0</v>
      </c>
      <c r="D53" s="407">
        <f t="shared" si="9"/>
        <v>0</v>
      </c>
      <c r="E53" s="407">
        <f t="shared" si="9"/>
        <v>0</v>
      </c>
      <c r="F53" s="407">
        <f t="shared" si="9"/>
        <v>0</v>
      </c>
      <c r="G53" s="408">
        <f t="shared" si="9"/>
        <v>0</v>
      </c>
    </row>
    <row r="54" spans="1:7" ht="13.5" x14ac:dyDescent="0.25">
      <c r="A54" s="209" t="str">
        <f>A28</f>
        <v>First $25K of total multi-year subaward subject to UPenn F&amp;A rate</v>
      </c>
      <c r="B54" s="210"/>
      <c r="C54" s="210"/>
      <c r="D54" s="210"/>
      <c r="E54" s="210"/>
      <c r="F54" s="210"/>
      <c r="G54" s="211"/>
    </row>
    <row r="56" spans="1:7" ht="16.5" x14ac:dyDescent="0.3">
      <c r="A56" s="425" t="str">
        <f>Subaward4!$A$1</f>
        <v>SUBAWARD 4:</v>
      </c>
      <c r="B56" s="429"/>
      <c r="C56" s="194"/>
      <c r="D56" s="194"/>
      <c r="E56" s="194"/>
      <c r="F56" s="194"/>
      <c r="G56" s="195"/>
    </row>
    <row r="57" spans="1:7" ht="16.5" x14ac:dyDescent="0.3">
      <c r="A57" s="426" t="str">
        <f>A18</f>
        <v>Subawardee</v>
      </c>
      <c r="B57" s="428" t="str">
        <f>Subaward4!$B$1</f>
        <v>N/A</v>
      </c>
      <c r="C57" s="196"/>
      <c r="D57" s="196"/>
      <c r="E57" s="196"/>
      <c r="F57" s="196"/>
      <c r="G57" s="197"/>
    </row>
    <row r="58" spans="1:7" ht="16.5" x14ac:dyDescent="0.3">
      <c r="A58" s="426" t="str">
        <f>A19</f>
        <v>PI / PD:</v>
      </c>
      <c r="B58" s="428" t="str">
        <f>Subaward4!$B$2</f>
        <v>N/A</v>
      </c>
      <c r="C58" s="196"/>
      <c r="D58" s="196"/>
      <c r="E58" s="196"/>
      <c r="F58" s="196"/>
      <c r="G58" s="197"/>
    </row>
    <row r="59" spans="1:7" x14ac:dyDescent="0.2">
      <c r="A59" s="206"/>
      <c r="B59" s="207" t="s">
        <v>12</v>
      </c>
      <c r="C59" s="207" t="s">
        <v>13</v>
      </c>
      <c r="D59" s="207" t="s">
        <v>14</v>
      </c>
      <c r="E59" s="207" t="s">
        <v>15</v>
      </c>
      <c r="F59" s="207" t="s">
        <v>16</v>
      </c>
      <c r="G59" s="208" t="s">
        <v>4</v>
      </c>
    </row>
    <row r="60" spans="1:7" x14ac:dyDescent="0.2">
      <c r="A60" s="206" t="str">
        <f>A21</f>
        <v>Total Direct Costs</v>
      </c>
      <c r="B60" s="385">
        <f>SUM(Subaward4!$M$62)</f>
        <v>0</v>
      </c>
      <c r="C60" s="385">
        <f>SUM(Subaward4!$O$62)</f>
        <v>0</v>
      </c>
      <c r="D60" s="385">
        <f>SUM(Subaward4!$Q$62)</f>
        <v>0</v>
      </c>
      <c r="E60" s="385">
        <f>SUM(Subaward4!$S$62)</f>
        <v>0</v>
      </c>
      <c r="F60" s="385">
        <f>SUM(Subaward4!$U$66)</f>
        <v>0</v>
      </c>
      <c r="G60" s="390">
        <f>SUM(B60:F60)</f>
        <v>0</v>
      </c>
    </row>
    <row r="61" spans="1:7" x14ac:dyDescent="0.2">
      <c r="A61" s="206" t="str">
        <f>A22</f>
        <v>Total F&amp;A</v>
      </c>
      <c r="B61" s="385">
        <f>SUM(Subaward4!$M$66)</f>
        <v>0</v>
      </c>
      <c r="C61" s="385">
        <f>SUM(Subaward4!$O$66)</f>
        <v>0</v>
      </c>
      <c r="D61" s="385">
        <f>SUM(Subaward4!$Q$66)</f>
        <v>0</v>
      </c>
      <c r="E61" s="385">
        <f>SUM(Subaward4!$S$66)</f>
        <v>0</v>
      </c>
      <c r="F61" s="385">
        <f>SUM(Subaward4!$U$66)</f>
        <v>0</v>
      </c>
      <c r="G61" s="390">
        <f>SUM(B61:F61)</f>
        <v>0</v>
      </c>
    </row>
    <row r="62" spans="1:7" ht="13.5" thickBot="1" x14ac:dyDescent="0.25">
      <c r="A62" s="205" t="str">
        <f>A23</f>
        <v>TOTAL Project Costs</v>
      </c>
      <c r="B62" s="403">
        <f t="shared" ref="B62:G62" si="10">SUM(B60:B61)</f>
        <v>0</v>
      </c>
      <c r="C62" s="403">
        <f t="shared" si="10"/>
        <v>0</v>
      </c>
      <c r="D62" s="403">
        <f t="shared" si="10"/>
        <v>0</v>
      </c>
      <c r="E62" s="403">
        <f t="shared" si="10"/>
        <v>0</v>
      </c>
      <c r="F62" s="403">
        <f t="shared" si="10"/>
        <v>0</v>
      </c>
      <c r="G62" s="404">
        <f t="shared" si="10"/>
        <v>0</v>
      </c>
    </row>
    <row r="63" spans="1:7" ht="13.5" thickTop="1" x14ac:dyDescent="0.2">
      <c r="A63" s="205"/>
      <c r="B63" s="399"/>
      <c r="C63" s="399"/>
      <c r="D63" s="399"/>
      <c r="E63" s="399"/>
      <c r="F63" s="399"/>
      <c r="G63" s="405"/>
    </row>
    <row r="64" spans="1:7" x14ac:dyDescent="0.2">
      <c r="A64" s="205" t="str">
        <f>A25</f>
        <v>Total Subaward Costs Subject to F&amp;A</v>
      </c>
      <c r="B64" s="406"/>
      <c r="C64" s="406"/>
      <c r="D64" s="406"/>
      <c r="E64" s="406"/>
      <c r="F64" s="406"/>
      <c r="G64" s="362">
        <f>SUM(B64:F64)</f>
        <v>0</v>
      </c>
    </row>
    <row r="65" spans="1:7" x14ac:dyDescent="0.2">
      <c r="A65" s="205" t="str">
        <f>$A$26</f>
        <v>Total Subaward Costs Excluded from F&amp;A</v>
      </c>
      <c r="B65" s="334">
        <f>SUM(B62-B64)</f>
        <v>0</v>
      </c>
      <c r="C65" s="334">
        <f>SUM(C62-C64)</f>
        <v>0</v>
      </c>
      <c r="D65" s="334">
        <f>SUM(D62-D64)</f>
        <v>0</v>
      </c>
      <c r="E65" s="334">
        <f>SUM(E62-E64)</f>
        <v>0</v>
      </c>
      <c r="F65" s="334">
        <f>SUM(F62-F64)</f>
        <v>0</v>
      </c>
      <c r="G65" s="368">
        <f>SUM(B65:F65)</f>
        <v>0</v>
      </c>
    </row>
    <row r="66" spans="1:7" x14ac:dyDescent="0.2">
      <c r="A66" s="205" t="str">
        <f>$A$27</f>
        <v>Total Subaward Project Costs</v>
      </c>
      <c r="B66" s="407">
        <f t="shared" ref="B66:G66" si="11">SUM(B64:B65)</f>
        <v>0</v>
      </c>
      <c r="C66" s="407">
        <f t="shared" si="11"/>
        <v>0</v>
      </c>
      <c r="D66" s="407">
        <f t="shared" si="11"/>
        <v>0</v>
      </c>
      <c r="E66" s="407">
        <f t="shared" si="11"/>
        <v>0</v>
      </c>
      <c r="F66" s="407">
        <f t="shared" si="11"/>
        <v>0</v>
      </c>
      <c r="G66" s="408">
        <f t="shared" si="11"/>
        <v>0</v>
      </c>
    </row>
    <row r="67" spans="1:7" ht="13.5" x14ac:dyDescent="0.25">
      <c r="A67" s="209" t="str">
        <f>A28</f>
        <v>First $25K of total multi-year subaward subject to UPenn F&amp;A rate</v>
      </c>
      <c r="B67" s="210"/>
      <c r="C67" s="210"/>
      <c r="D67" s="210"/>
      <c r="E67" s="210"/>
      <c r="F67" s="210"/>
      <c r="G67" s="211"/>
    </row>
    <row r="69" spans="1:7" ht="16.5" x14ac:dyDescent="0.3">
      <c r="A69" s="443" t="s">
        <v>100</v>
      </c>
      <c r="B69" s="444" t="s">
        <v>101</v>
      </c>
      <c r="C69" s="194"/>
      <c r="D69" s="194"/>
      <c r="E69" s="194"/>
      <c r="F69" s="194"/>
      <c r="G69" s="195"/>
    </row>
    <row r="70" spans="1:7" ht="16.5" x14ac:dyDescent="0.3">
      <c r="A70" s="426" t="str">
        <f>A18</f>
        <v>Subawardee</v>
      </c>
      <c r="B70" s="445" t="s">
        <v>101</v>
      </c>
      <c r="C70" s="196"/>
      <c r="D70" s="196"/>
      <c r="E70" s="196"/>
      <c r="F70" s="196"/>
      <c r="G70" s="197"/>
    </row>
    <row r="71" spans="1:7" ht="16.5" x14ac:dyDescent="0.3">
      <c r="A71" s="426" t="str">
        <f>A19</f>
        <v>PI / PD:</v>
      </c>
      <c r="B71" s="428"/>
      <c r="C71" s="196"/>
      <c r="D71" s="196"/>
      <c r="E71" s="196"/>
      <c r="F71" s="196"/>
      <c r="G71" s="197"/>
    </row>
    <row r="72" spans="1:7" x14ac:dyDescent="0.2">
      <c r="A72" s="206"/>
      <c r="B72" s="207" t="s">
        <v>12</v>
      </c>
      <c r="C72" s="207" t="s">
        <v>13</v>
      </c>
      <c r="D72" s="207" t="s">
        <v>14</v>
      </c>
      <c r="E72" s="207" t="s">
        <v>15</v>
      </c>
      <c r="F72" s="207" t="s">
        <v>16</v>
      </c>
      <c r="G72" s="208" t="s">
        <v>4</v>
      </c>
    </row>
    <row r="73" spans="1:7" x14ac:dyDescent="0.2">
      <c r="A73" s="206" t="str">
        <f>A21</f>
        <v>Total Direct Costs</v>
      </c>
      <c r="B73" s="446">
        <v>0</v>
      </c>
      <c r="C73" s="446">
        <v>0</v>
      </c>
      <c r="D73" s="446">
        <v>0</v>
      </c>
      <c r="E73" s="446">
        <v>0</v>
      </c>
      <c r="F73" s="446">
        <v>0</v>
      </c>
      <c r="G73" s="390">
        <f>SUM(B73:F73)</f>
        <v>0</v>
      </c>
    </row>
    <row r="74" spans="1:7" x14ac:dyDescent="0.2">
      <c r="A74" s="206" t="str">
        <f>A22</f>
        <v>Total F&amp;A</v>
      </c>
      <c r="B74" s="446">
        <v>0</v>
      </c>
      <c r="C74" s="446">
        <v>0</v>
      </c>
      <c r="D74" s="446">
        <v>0</v>
      </c>
      <c r="E74" s="446">
        <v>0</v>
      </c>
      <c r="F74" s="446">
        <v>0</v>
      </c>
      <c r="G74" s="390">
        <f>SUM(B74:F74)</f>
        <v>0</v>
      </c>
    </row>
    <row r="75" spans="1:7" ht="13.5" thickBot="1" x14ac:dyDescent="0.25">
      <c r="A75" s="205" t="str">
        <f>A23</f>
        <v>TOTAL Project Costs</v>
      </c>
      <c r="B75" s="403">
        <f t="shared" ref="B75:G75" si="12">SUM(B73:B74)</f>
        <v>0</v>
      </c>
      <c r="C75" s="403">
        <f t="shared" si="12"/>
        <v>0</v>
      </c>
      <c r="D75" s="403">
        <f t="shared" si="12"/>
        <v>0</v>
      </c>
      <c r="E75" s="403">
        <f t="shared" si="12"/>
        <v>0</v>
      </c>
      <c r="F75" s="403">
        <f t="shared" si="12"/>
        <v>0</v>
      </c>
      <c r="G75" s="404">
        <f t="shared" si="12"/>
        <v>0</v>
      </c>
    </row>
    <row r="76" spans="1:7" ht="13.5" thickTop="1" x14ac:dyDescent="0.2">
      <c r="A76" s="205"/>
      <c r="B76" s="399"/>
      <c r="C76" s="399"/>
      <c r="D76" s="399"/>
      <c r="E76" s="399"/>
      <c r="F76" s="399"/>
      <c r="G76" s="405"/>
    </row>
    <row r="77" spans="1:7" x14ac:dyDescent="0.2">
      <c r="A77" s="205" t="str">
        <f>A25</f>
        <v>Total Subaward Costs Subject to F&amp;A</v>
      </c>
      <c r="B77" s="406"/>
      <c r="C77" s="406"/>
      <c r="D77" s="406"/>
      <c r="E77" s="406"/>
      <c r="F77" s="406"/>
      <c r="G77" s="362">
        <f>SUM(B77:F77)</f>
        <v>0</v>
      </c>
    </row>
    <row r="78" spans="1:7" x14ac:dyDescent="0.2">
      <c r="A78" s="205" t="str">
        <f>$A$26</f>
        <v>Total Subaward Costs Excluded from F&amp;A</v>
      </c>
      <c r="B78" s="334">
        <f>SUM(B75-B77)</f>
        <v>0</v>
      </c>
      <c r="C78" s="334">
        <f>SUM(C75-C77)</f>
        <v>0</v>
      </c>
      <c r="D78" s="334">
        <f>SUM(D75-D77)</f>
        <v>0</v>
      </c>
      <c r="E78" s="334">
        <f>SUM(E75-E77)</f>
        <v>0</v>
      </c>
      <c r="F78" s="334">
        <f>SUM(F75-F77)</f>
        <v>0</v>
      </c>
      <c r="G78" s="368">
        <f>SUM(B78:F78)</f>
        <v>0</v>
      </c>
    </row>
    <row r="79" spans="1:7" x14ac:dyDescent="0.2">
      <c r="A79" s="205" t="str">
        <f>$A$27</f>
        <v>Total Subaward Project Costs</v>
      </c>
      <c r="B79" s="407">
        <f t="shared" ref="B79:G79" si="13">SUM(B77:B78)</f>
        <v>0</v>
      </c>
      <c r="C79" s="407">
        <f t="shared" si="13"/>
        <v>0</v>
      </c>
      <c r="D79" s="407">
        <f t="shared" si="13"/>
        <v>0</v>
      </c>
      <c r="E79" s="407">
        <f t="shared" si="13"/>
        <v>0</v>
      </c>
      <c r="F79" s="407">
        <f t="shared" si="13"/>
        <v>0</v>
      </c>
      <c r="G79" s="409">
        <f t="shared" si="13"/>
        <v>0</v>
      </c>
    </row>
    <row r="80" spans="1:7" ht="13.5" x14ac:dyDescent="0.25">
      <c r="A80" s="209" t="str">
        <f>A28</f>
        <v>First $25K of total multi-year subaward subject to UPenn F&amp;A rate</v>
      </c>
      <c r="B80" s="210"/>
      <c r="C80" s="210"/>
      <c r="D80" s="210"/>
      <c r="E80" s="210"/>
      <c r="F80" s="210"/>
      <c r="G80" s="211"/>
    </row>
    <row r="82" spans="1:7" ht="16.5" x14ac:dyDescent="0.3">
      <c r="A82" s="443" t="s">
        <v>100</v>
      </c>
      <c r="B82" s="444" t="s">
        <v>101</v>
      </c>
      <c r="C82" s="194"/>
      <c r="D82" s="194"/>
      <c r="E82" s="194"/>
      <c r="F82" s="194"/>
      <c r="G82" s="195"/>
    </row>
    <row r="83" spans="1:7" ht="16.5" x14ac:dyDescent="0.3">
      <c r="A83" s="426" t="str">
        <f>A18</f>
        <v>Subawardee</v>
      </c>
      <c r="B83" s="445" t="s">
        <v>101</v>
      </c>
      <c r="C83" s="196"/>
      <c r="D83" s="196"/>
      <c r="E83" s="196"/>
      <c r="F83" s="196"/>
      <c r="G83" s="197"/>
    </row>
    <row r="84" spans="1:7" ht="16.5" x14ac:dyDescent="0.3">
      <c r="A84" s="426" t="str">
        <f>A19</f>
        <v>PI / PD:</v>
      </c>
      <c r="B84" s="428"/>
      <c r="C84" s="196"/>
      <c r="D84" s="196"/>
      <c r="E84" s="196"/>
      <c r="F84" s="196"/>
      <c r="G84" s="197"/>
    </row>
    <row r="85" spans="1:7" x14ac:dyDescent="0.2">
      <c r="A85" s="206"/>
      <c r="B85" s="207" t="s">
        <v>12</v>
      </c>
      <c r="C85" s="207" t="s">
        <v>13</v>
      </c>
      <c r="D85" s="207" t="s">
        <v>14</v>
      </c>
      <c r="E85" s="207" t="s">
        <v>15</v>
      </c>
      <c r="F85" s="207" t="s">
        <v>16</v>
      </c>
      <c r="G85" s="208" t="s">
        <v>4</v>
      </c>
    </row>
    <row r="86" spans="1:7" x14ac:dyDescent="0.2">
      <c r="A86" s="206" t="str">
        <f>A21</f>
        <v>Total Direct Costs</v>
      </c>
      <c r="B86" s="446">
        <v>0</v>
      </c>
      <c r="C86" s="446">
        <v>0</v>
      </c>
      <c r="D86" s="446">
        <v>0</v>
      </c>
      <c r="E86" s="446">
        <v>0</v>
      </c>
      <c r="F86" s="446">
        <v>0</v>
      </c>
      <c r="G86" s="390">
        <f>SUM(B86:F86)</f>
        <v>0</v>
      </c>
    </row>
    <row r="87" spans="1:7" x14ac:dyDescent="0.2">
      <c r="A87" s="206" t="str">
        <f>A22</f>
        <v>Total F&amp;A</v>
      </c>
      <c r="B87" s="446">
        <v>0</v>
      </c>
      <c r="C87" s="446">
        <v>0</v>
      </c>
      <c r="D87" s="446">
        <v>0</v>
      </c>
      <c r="E87" s="446">
        <v>0</v>
      </c>
      <c r="F87" s="446">
        <v>0</v>
      </c>
      <c r="G87" s="390">
        <f>SUM(B87:F87)</f>
        <v>0</v>
      </c>
    </row>
    <row r="88" spans="1:7" ht="13.5" thickBot="1" x14ac:dyDescent="0.25">
      <c r="A88" s="205" t="str">
        <f>A23</f>
        <v>TOTAL Project Costs</v>
      </c>
      <c r="B88" s="403">
        <f t="shared" ref="B88:G88" si="14">SUM(B86:B87)</f>
        <v>0</v>
      </c>
      <c r="C88" s="403">
        <f t="shared" si="14"/>
        <v>0</v>
      </c>
      <c r="D88" s="403">
        <f t="shared" si="14"/>
        <v>0</v>
      </c>
      <c r="E88" s="403">
        <f t="shared" si="14"/>
        <v>0</v>
      </c>
      <c r="F88" s="403">
        <f t="shared" si="14"/>
        <v>0</v>
      </c>
      <c r="G88" s="404">
        <f t="shared" si="14"/>
        <v>0</v>
      </c>
    </row>
    <row r="89" spans="1:7" ht="13.5" thickTop="1" x14ac:dyDescent="0.2">
      <c r="A89" s="205"/>
      <c r="B89" s="399"/>
      <c r="C89" s="399"/>
      <c r="D89" s="399"/>
      <c r="E89" s="399"/>
      <c r="F89" s="399"/>
      <c r="G89" s="405"/>
    </row>
    <row r="90" spans="1:7" x14ac:dyDescent="0.2">
      <c r="A90" s="205" t="str">
        <f>A25</f>
        <v>Total Subaward Costs Subject to F&amp;A</v>
      </c>
      <c r="B90" s="406"/>
      <c r="C90" s="406"/>
      <c r="D90" s="406"/>
      <c r="E90" s="406"/>
      <c r="F90" s="406"/>
      <c r="G90" s="362">
        <f>SUM(B90:F90)</f>
        <v>0</v>
      </c>
    </row>
    <row r="91" spans="1:7" x14ac:dyDescent="0.2">
      <c r="A91" s="205" t="str">
        <f>$A$26</f>
        <v>Total Subaward Costs Excluded from F&amp;A</v>
      </c>
      <c r="B91" s="334">
        <f>SUM(B88-B90)</f>
        <v>0</v>
      </c>
      <c r="C91" s="334">
        <f>SUM(C88-C90)</f>
        <v>0</v>
      </c>
      <c r="D91" s="334">
        <f>SUM(D88-D90)</f>
        <v>0</v>
      </c>
      <c r="E91" s="334">
        <f>SUM(E88-E90)</f>
        <v>0</v>
      </c>
      <c r="F91" s="334">
        <f>SUM(F88-F90)</f>
        <v>0</v>
      </c>
      <c r="G91" s="368">
        <f>SUM(B91:F91)</f>
        <v>0</v>
      </c>
    </row>
    <row r="92" spans="1:7" x14ac:dyDescent="0.2">
      <c r="A92" s="205" t="str">
        <f>$A$27</f>
        <v>Total Subaward Project Costs</v>
      </c>
      <c r="B92" s="407">
        <f t="shared" ref="B92:G92" si="15">SUM(B90:B91)</f>
        <v>0</v>
      </c>
      <c r="C92" s="407">
        <f t="shared" si="15"/>
        <v>0</v>
      </c>
      <c r="D92" s="407">
        <f t="shared" si="15"/>
        <v>0</v>
      </c>
      <c r="E92" s="407">
        <f t="shared" si="15"/>
        <v>0</v>
      </c>
      <c r="F92" s="407">
        <f t="shared" si="15"/>
        <v>0</v>
      </c>
      <c r="G92" s="409">
        <f t="shared" si="15"/>
        <v>0</v>
      </c>
    </row>
    <row r="93" spans="1:7" ht="13.5" x14ac:dyDescent="0.25">
      <c r="A93" s="209" t="str">
        <f>A28</f>
        <v>First $25K of total multi-year subaward subject to UPenn F&amp;A rate</v>
      </c>
      <c r="B93" s="210"/>
      <c r="C93" s="210"/>
      <c r="D93" s="210"/>
      <c r="E93" s="210"/>
      <c r="F93" s="210"/>
      <c r="G93" s="211"/>
    </row>
    <row r="95" spans="1:7" ht="16.5" x14ac:dyDescent="0.3">
      <c r="A95" s="443" t="s">
        <v>100</v>
      </c>
      <c r="B95" s="444" t="s">
        <v>101</v>
      </c>
      <c r="C95" s="194"/>
      <c r="D95" s="194"/>
      <c r="E95" s="194"/>
      <c r="F95" s="194"/>
      <c r="G95" s="195"/>
    </row>
    <row r="96" spans="1:7" ht="16.5" x14ac:dyDescent="0.3">
      <c r="A96" s="426" t="str">
        <f>A18</f>
        <v>Subawardee</v>
      </c>
      <c r="B96" s="445" t="s">
        <v>101</v>
      </c>
      <c r="C96" s="196"/>
      <c r="D96" s="196"/>
      <c r="E96" s="196"/>
      <c r="F96" s="196"/>
      <c r="G96" s="197"/>
    </row>
    <row r="97" spans="1:7" ht="16.5" x14ac:dyDescent="0.3">
      <c r="A97" s="426" t="str">
        <f>A19</f>
        <v>PI / PD:</v>
      </c>
      <c r="B97" s="428"/>
      <c r="C97" s="196"/>
      <c r="D97" s="196"/>
      <c r="E97" s="196"/>
      <c r="F97" s="196"/>
      <c r="G97" s="197"/>
    </row>
    <row r="98" spans="1:7" x14ac:dyDescent="0.2">
      <c r="A98" s="206"/>
      <c r="B98" s="207" t="s">
        <v>12</v>
      </c>
      <c r="C98" s="207" t="s">
        <v>13</v>
      </c>
      <c r="D98" s="207" t="s">
        <v>14</v>
      </c>
      <c r="E98" s="207" t="s">
        <v>15</v>
      </c>
      <c r="F98" s="207" t="s">
        <v>16</v>
      </c>
      <c r="G98" s="208" t="s">
        <v>4</v>
      </c>
    </row>
    <row r="99" spans="1:7" x14ac:dyDescent="0.2">
      <c r="A99" s="206" t="str">
        <f>A21</f>
        <v>Total Direct Costs</v>
      </c>
      <c r="B99" s="446">
        <v>0</v>
      </c>
      <c r="C99" s="446">
        <v>0</v>
      </c>
      <c r="D99" s="446">
        <v>0</v>
      </c>
      <c r="E99" s="446">
        <v>0</v>
      </c>
      <c r="F99" s="446">
        <v>0</v>
      </c>
      <c r="G99" s="405">
        <f>SUM(B99:F99)</f>
        <v>0</v>
      </c>
    </row>
    <row r="100" spans="1:7" x14ac:dyDescent="0.2">
      <c r="A100" s="206" t="str">
        <f>A22</f>
        <v>Total F&amp;A</v>
      </c>
      <c r="B100" s="446">
        <v>0</v>
      </c>
      <c r="C100" s="446">
        <v>0</v>
      </c>
      <c r="D100" s="446">
        <v>0</v>
      </c>
      <c r="E100" s="446">
        <v>0</v>
      </c>
      <c r="F100" s="446">
        <v>0</v>
      </c>
      <c r="G100" s="405">
        <f>SUM(B100:F100)</f>
        <v>0</v>
      </c>
    </row>
    <row r="101" spans="1:7" ht="13.5" thickBot="1" x14ac:dyDescent="0.25">
      <c r="A101" s="205" t="str">
        <f>A23</f>
        <v>TOTAL Project Costs</v>
      </c>
      <c r="B101" s="403">
        <f t="shared" ref="B101:G101" si="16">SUM(B99:B100)</f>
        <v>0</v>
      </c>
      <c r="C101" s="403">
        <f t="shared" si="16"/>
        <v>0</v>
      </c>
      <c r="D101" s="403">
        <f t="shared" si="16"/>
        <v>0</v>
      </c>
      <c r="E101" s="403">
        <f t="shared" si="16"/>
        <v>0</v>
      </c>
      <c r="F101" s="403">
        <f t="shared" si="16"/>
        <v>0</v>
      </c>
      <c r="G101" s="404">
        <f t="shared" si="16"/>
        <v>0</v>
      </c>
    </row>
    <row r="102" spans="1:7" ht="13.5" thickTop="1" x14ac:dyDescent="0.2">
      <c r="A102" s="205"/>
      <c r="B102" s="399"/>
      <c r="C102" s="399"/>
      <c r="D102" s="399"/>
      <c r="E102" s="399"/>
      <c r="F102" s="399"/>
      <c r="G102" s="405"/>
    </row>
    <row r="103" spans="1:7" x14ac:dyDescent="0.2">
      <c r="A103" s="205" t="str">
        <f>A25</f>
        <v>Total Subaward Costs Subject to F&amp;A</v>
      </c>
      <c r="B103" s="406"/>
      <c r="C103" s="406"/>
      <c r="D103" s="406"/>
      <c r="E103" s="406"/>
      <c r="F103" s="406"/>
      <c r="G103" s="362">
        <f>SUM(B103:F103)</f>
        <v>0</v>
      </c>
    </row>
    <row r="104" spans="1:7" x14ac:dyDescent="0.2">
      <c r="A104" s="205" t="str">
        <f>$A$26</f>
        <v>Total Subaward Costs Excluded from F&amp;A</v>
      </c>
      <c r="B104" s="334">
        <f>SUM(B101-B103)</f>
        <v>0</v>
      </c>
      <c r="C104" s="334">
        <f>SUM(C101-C103)</f>
        <v>0</v>
      </c>
      <c r="D104" s="334">
        <f>SUM(D101-D103)</f>
        <v>0</v>
      </c>
      <c r="E104" s="334">
        <f>SUM(E101-E103)</f>
        <v>0</v>
      </c>
      <c r="F104" s="334">
        <f>SUM(F101-F103)</f>
        <v>0</v>
      </c>
      <c r="G104" s="368">
        <f>SUM(B104:F104)</f>
        <v>0</v>
      </c>
    </row>
    <row r="105" spans="1:7" x14ac:dyDescent="0.2">
      <c r="A105" s="205" t="str">
        <f>$A$27</f>
        <v>Total Subaward Project Costs</v>
      </c>
      <c r="B105" s="407">
        <f t="shared" ref="B105:G105" si="17">SUM(B103:B104)</f>
        <v>0</v>
      </c>
      <c r="C105" s="407">
        <f t="shared" si="17"/>
        <v>0</v>
      </c>
      <c r="D105" s="407">
        <f t="shared" si="17"/>
        <v>0</v>
      </c>
      <c r="E105" s="407">
        <f t="shared" si="17"/>
        <v>0</v>
      </c>
      <c r="F105" s="407">
        <f t="shared" si="17"/>
        <v>0</v>
      </c>
      <c r="G105" s="409">
        <f t="shared" si="17"/>
        <v>0</v>
      </c>
    </row>
    <row r="106" spans="1:7" ht="13.5" x14ac:dyDescent="0.25">
      <c r="A106" s="209" t="str">
        <f>A28</f>
        <v>First $25K of total multi-year subaward subject to UPenn F&amp;A rate</v>
      </c>
      <c r="B106" s="210"/>
      <c r="C106" s="210"/>
      <c r="D106" s="210"/>
      <c r="E106" s="210"/>
      <c r="F106" s="210"/>
      <c r="G106" s="211"/>
    </row>
    <row r="108" spans="1:7" ht="16.5" x14ac:dyDescent="0.3">
      <c r="A108" s="443" t="s">
        <v>100</v>
      </c>
      <c r="B108" s="444" t="s">
        <v>101</v>
      </c>
      <c r="C108" s="194"/>
      <c r="D108" s="194"/>
      <c r="E108" s="194"/>
      <c r="F108" s="194"/>
      <c r="G108" s="195"/>
    </row>
    <row r="109" spans="1:7" ht="16.5" x14ac:dyDescent="0.3">
      <c r="A109" s="426" t="str">
        <f>A18</f>
        <v>Subawardee</v>
      </c>
      <c r="B109" s="445" t="s">
        <v>101</v>
      </c>
      <c r="C109" s="196"/>
      <c r="D109" s="196"/>
      <c r="E109" s="196"/>
      <c r="F109" s="196"/>
      <c r="G109" s="197"/>
    </row>
    <row r="110" spans="1:7" ht="16.5" x14ac:dyDescent="0.3">
      <c r="A110" s="426" t="str">
        <f>A19</f>
        <v>PI / PD:</v>
      </c>
      <c r="B110" s="428"/>
      <c r="C110" s="196"/>
      <c r="D110" s="196"/>
      <c r="E110" s="196"/>
      <c r="F110" s="196"/>
      <c r="G110" s="197"/>
    </row>
    <row r="111" spans="1:7" x14ac:dyDescent="0.2">
      <c r="A111" s="206"/>
      <c r="B111" s="207" t="s">
        <v>12</v>
      </c>
      <c r="C111" s="207" t="s">
        <v>13</v>
      </c>
      <c r="D111" s="207" t="s">
        <v>14</v>
      </c>
      <c r="E111" s="207" t="s">
        <v>15</v>
      </c>
      <c r="F111" s="207" t="s">
        <v>16</v>
      </c>
      <c r="G111" s="208" t="s">
        <v>4</v>
      </c>
    </row>
    <row r="112" spans="1:7" x14ac:dyDescent="0.2">
      <c r="A112" s="206" t="str">
        <f>A21</f>
        <v>Total Direct Costs</v>
      </c>
      <c r="B112" s="446">
        <v>0</v>
      </c>
      <c r="C112" s="446">
        <v>0</v>
      </c>
      <c r="D112" s="446">
        <v>0</v>
      </c>
      <c r="E112" s="446">
        <v>0</v>
      </c>
      <c r="F112" s="446">
        <v>0</v>
      </c>
      <c r="G112" s="405">
        <f>SUM(B112:F112)</f>
        <v>0</v>
      </c>
    </row>
    <row r="113" spans="1:7" x14ac:dyDescent="0.2">
      <c r="A113" s="206" t="str">
        <f>A22</f>
        <v>Total F&amp;A</v>
      </c>
      <c r="B113" s="446">
        <v>0</v>
      </c>
      <c r="C113" s="446">
        <v>0</v>
      </c>
      <c r="D113" s="446">
        <v>0</v>
      </c>
      <c r="E113" s="446">
        <v>0</v>
      </c>
      <c r="F113" s="446">
        <v>0</v>
      </c>
      <c r="G113" s="405">
        <f>SUM(B113:F113)</f>
        <v>0</v>
      </c>
    </row>
    <row r="114" spans="1:7" ht="13.5" thickBot="1" x14ac:dyDescent="0.25">
      <c r="A114" s="205" t="str">
        <f>A23</f>
        <v>TOTAL Project Costs</v>
      </c>
      <c r="B114" s="403">
        <f t="shared" ref="B114:G114" si="18">SUM(B112:B113)</f>
        <v>0</v>
      </c>
      <c r="C114" s="403">
        <f t="shared" si="18"/>
        <v>0</v>
      </c>
      <c r="D114" s="403">
        <f t="shared" si="18"/>
        <v>0</v>
      </c>
      <c r="E114" s="403">
        <f t="shared" si="18"/>
        <v>0</v>
      </c>
      <c r="F114" s="403">
        <f t="shared" si="18"/>
        <v>0</v>
      </c>
      <c r="G114" s="404">
        <f t="shared" si="18"/>
        <v>0</v>
      </c>
    </row>
    <row r="115" spans="1:7" ht="13.5" thickTop="1" x14ac:dyDescent="0.2">
      <c r="A115" s="205"/>
      <c r="B115" s="399"/>
      <c r="C115" s="399"/>
      <c r="D115" s="399"/>
      <c r="E115" s="399"/>
      <c r="F115" s="399"/>
      <c r="G115" s="405"/>
    </row>
    <row r="116" spans="1:7" x14ac:dyDescent="0.2">
      <c r="A116" s="205" t="str">
        <f>A25</f>
        <v>Total Subaward Costs Subject to F&amp;A</v>
      </c>
      <c r="B116" s="406"/>
      <c r="C116" s="406"/>
      <c r="D116" s="406"/>
      <c r="E116" s="406"/>
      <c r="F116" s="406"/>
      <c r="G116" s="362">
        <f>SUM(B116:F116)</f>
        <v>0</v>
      </c>
    </row>
    <row r="117" spans="1:7" x14ac:dyDescent="0.2">
      <c r="A117" s="205" t="str">
        <f>$A$26</f>
        <v>Total Subaward Costs Excluded from F&amp;A</v>
      </c>
      <c r="B117" s="334">
        <f>SUM(B114-B116)</f>
        <v>0</v>
      </c>
      <c r="C117" s="334">
        <f>SUM(C114-C116)</f>
        <v>0</v>
      </c>
      <c r="D117" s="334">
        <f>SUM(D114-D116)</f>
        <v>0</v>
      </c>
      <c r="E117" s="334">
        <f>SUM(E114-E116)</f>
        <v>0</v>
      </c>
      <c r="F117" s="334">
        <f>SUM(F114-F116)</f>
        <v>0</v>
      </c>
      <c r="G117" s="368">
        <f>SUM(B117:F117)</f>
        <v>0</v>
      </c>
    </row>
    <row r="118" spans="1:7" x14ac:dyDescent="0.2">
      <c r="A118" s="205" t="str">
        <f>$A$27</f>
        <v>Total Subaward Project Costs</v>
      </c>
      <c r="B118" s="407">
        <f t="shared" ref="B118:G118" si="19">SUM(B116:B117)</f>
        <v>0</v>
      </c>
      <c r="C118" s="407">
        <f t="shared" si="19"/>
        <v>0</v>
      </c>
      <c r="D118" s="407">
        <f t="shared" si="19"/>
        <v>0</v>
      </c>
      <c r="E118" s="407">
        <f t="shared" si="19"/>
        <v>0</v>
      </c>
      <c r="F118" s="407">
        <f t="shared" si="19"/>
        <v>0</v>
      </c>
      <c r="G118" s="409">
        <f t="shared" si="19"/>
        <v>0</v>
      </c>
    </row>
    <row r="119" spans="1:7" ht="13.5" x14ac:dyDescent="0.25">
      <c r="A119" s="209" t="str">
        <f>A28</f>
        <v>First $25K of total multi-year subaward subject to UPenn F&amp;A rate</v>
      </c>
      <c r="B119" s="210"/>
      <c r="C119" s="210"/>
      <c r="D119" s="210"/>
      <c r="E119" s="210"/>
      <c r="F119" s="210"/>
      <c r="G119" s="211"/>
    </row>
    <row r="121" spans="1:7" ht="16.5" x14ac:dyDescent="0.3">
      <c r="A121" s="443" t="s">
        <v>100</v>
      </c>
      <c r="B121" s="444" t="s">
        <v>101</v>
      </c>
      <c r="C121" s="194"/>
      <c r="D121" s="194"/>
      <c r="E121" s="194"/>
      <c r="F121" s="194"/>
      <c r="G121" s="195"/>
    </row>
    <row r="122" spans="1:7" ht="16.5" x14ac:dyDescent="0.3">
      <c r="A122" s="426" t="str">
        <f>A18</f>
        <v>Subawardee</v>
      </c>
      <c r="B122" s="445" t="s">
        <v>101</v>
      </c>
      <c r="C122" s="196"/>
      <c r="D122" s="196"/>
      <c r="E122" s="196"/>
      <c r="F122" s="196"/>
      <c r="G122" s="197"/>
    </row>
    <row r="123" spans="1:7" ht="16.5" x14ac:dyDescent="0.3">
      <c r="A123" s="426" t="str">
        <f>A19</f>
        <v>PI / PD:</v>
      </c>
      <c r="B123" s="428"/>
      <c r="C123" s="196"/>
      <c r="D123" s="196"/>
      <c r="E123" s="196"/>
      <c r="F123" s="196"/>
      <c r="G123" s="197"/>
    </row>
    <row r="124" spans="1:7" x14ac:dyDescent="0.2">
      <c r="A124" s="206"/>
      <c r="B124" s="207" t="s">
        <v>12</v>
      </c>
      <c r="C124" s="207" t="s">
        <v>13</v>
      </c>
      <c r="D124" s="207" t="s">
        <v>14</v>
      </c>
      <c r="E124" s="207" t="s">
        <v>15</v>
      </c>
      <c r="F124" s="207" t="s">
        <v>16</v>
      </c>
      <c r="G124" s="208" t="s">
        <v>4</v>
      </c>
    </row>
    <row r="125" spans="1:7" x14ac:dyDescent="0.2">
      <c r="A125" s="206" t="str">
        <f>A21</f>
        <v>Total Direct Costs</v>
      </c>
      <c r="B125" s="446">
        <v>0</v>
      </c>
      <c r="C125" s="446">
        <v>0</v>
      </c>
      <c r="D125" s="446">
        <v>0</v>
      </c>
      <c r="E125" s="446">
        <v>0</v>
      </c>
      <c r="F125" s="446">
        <v>0</v>
      </c>
      <c r="G125" s="405">
        <f>SUM(B125:F125)</f>
        <v>0</v>
      </c>
    </row>
    <row r="126" spans="1:7" x14ac:dyDescent="0.2">
      <c r="A126" s="206" t="str">
        <f>A22</f>
        <v>Total F&amp;A</v>
      </c>
      <c r="B126" s="446">
        <v>0</v>
      </c>
      <c r="C126" s="446">
        <v>0</v>
      </c>
      <c r="D126" s="446">
        <v>0</v>
      </c>
      <c r="E126" s="446">
        <v>0</v>
      </c>
      <c r="F126" s="446">
        <v>0</v>
      </c>
      <c r="G126" s="405">
        <f>SUM(B126:F126)</f>
        <v>0</v>
      </c>
    </row>
    <row r="127" spans="1:7" ht="13.5" thickBot="1" x14ac:dyDescent="0.25">
      <c r="A127" s="205" t="str">
        <f>A23</f>
        <v>TOTAL Project Costs</v>
      </c>
      <c r="B127" s="403">
        <f t="shared" ref="B127:G127" si="20">SUM(B125:B126)</f>
        <v>0</v>
      </c>
      <c r="C127" s="403">
        <f t="shared" si="20"/>
        <v>0</v>
      </c>
      <c r="D127" s="403">
        <f t="shared" si="20"/>
        <v>0</v>
      </c>
      <c r="E127" s="403">
        <f t="shared" si="20"/>
        <v>0</v>
      </c>
      <c r="F127" s="403">
        <f t="shared" si="20"/>
        <v>0</v>
      </c>
      <c r="G127" s="404">
        <f t="shared" si="20"/>
        <v>0</v>
      </c>
    </row>
    <row r="128" spans="1:7" ht="13.5" thickTop="1" x14ac:dyDescent="0.2">
      <c r="A128" s="205"/>
      <c r="B128" s="399"/>
      <c r="C128" s="399"/>
      <c r="D128" s="399"/>
      <c r="E128" s="399"/>
      <c r="F128" s="399"/>
      <c r="G128" s="405"/>
    </row>
    <row r="129" spans="1:7" x14ac:dyDescent="0.2">
      <c r="A129" s="205" t="str">
        <f>A25</f>
        <v>Total Subaward Costs Subject to F&amp;A</v>
      </c>
      <c r="B129" s="406"/>
      <c r="C129" s="406"/>
      <c r="D129" s="406"/>
      <c r="E129" s="406"/>
      <c r="F129" s="406"/>
      <c r="G129" s="362">
        <f>SUM(B129:F129)</f>
        <v>0</v>
      </c>
    </row>
    <row r="130" spans="1:7" x14ac:dyDescent="0.2">
      <c r="A130" s="205" t="str">
        <f>$A$26</f>
        <v>Total Subaward Costs Excluded from F&amp;A</v>
      </c>
      <c r="B130" s="334">
        <f>SUM(B127-B129)</f>
        <v>0</v>
      </c>
      <c r="C130" s="334">
        <f>SUM(C127-C129)</f>
        <v>0</v>
      </c>
      <c r="D130" s="334">
        <f>SUM(D127-D129)</f>
        <v>0</v>
      </c>
      <c r="E130" s="334">
        <f>SUM(E127-E129)</f>
        <v>0</v>
      </c>
      <c r="F130" s="334">
        <f>SUM(F127-F129)</f>
        <v>0</v>
      </c>
      <c r="G130" s="368">
        <f>SUM(B130:F130)</f>
        <v>0</v>
      </c>
    </row>
    <row r="131" spans="1:7" x14ac:dyDescent="0.2">
      <c r="A131" s="205"/>
      <c r="B131" s="407">
        <f t="shared" ref="B131:G131" si="21">SUM(B129:B130)</f>
        <v>0</v>
      </c>
      <c r="C131" s="407">
        <f t="shared" si="21"/>
        <v>0</v>
      </c>
      <c r="D131" s="407">
        <f t="shared" si="21"/>
        <v>0</v>
      </c>
      <c r="E131" s="407">
        <f t="shared" si="21"/>
        <v>0</v>
      </c>
      <c r="F131" s="407">
        <f t="shared" si="21"/>
        <v>0</v>
      </c>
      <c r="G131" s="409">
        <f t="shared" si="21"/>
        <v>0</v>
      </c>
    </row>
    <row r="132" spans="1:7" ht="13.5" x14ac:dyDescent="0.25">
      <c r="A132" s="209" t="str">
        <f>A28</f>
        <v>First $25K of total multi-year subaward subject to UPenn F&amp;A rate</v>
      </c>
      <c r="B132" s="210"/>
      <c r="C132" s="210"/>
      <c r="D132" s="210"/>
      <c r="E132" s="210"/>
      <c r="F132" s="210"/>
      <c r="G132" s="211"/>
    </row>
    <row r="134" spans="1:7" ht="16.5" x14ac:dyDescent="0.3">
      <c r="A134" s="443" t="s">
        <v>100</v>
      </c>
      <c r="B134" s="444" t="s">
        <v>101</v>
      </c>
      <c r="C134" s="194"/>
      <c r="D134" s="194"/>
      <c r="E134" s="194"/>
      <c r="F134" s="194"/>
      <c r="G134" s="195"/>
    </row>
    <row r="135" spans="1:7" ht="16.5" x14ac:dyDescent="0.3">
      <c r="A135" s="426" t="str">
        <f>A18</f>
        <v>Subawardee</v>
      </c>
      <c r="B135" s="445" t="s">
        <v>101</v>
      </c>
      <c r="C135" s="196"/>
      <c r="D135" s="196"/>
      <c r="E135" s="196"/>
      <c r="F135" s="196"/>
      <c r="G135" s="197"/>
    </row>
    <row r="136" spans="1:7" ht="16.5" x14ac:dyDescent="0.3">
      <c r="A136" s="426" t="str">
        <f>A19</f>
        <v>PI / PD:</v>
      </c>
      <c r="B136" s="428"/>
      <c r="C136" s="196"/>
      <c r="D136" s="196"/>
      <c r="E136" s="196"/>
      <c r="F136" s="196"/>
      <c r="G136" s="197"/>
    </row>
    <row r="137" spans="1:7" x14ac:dyDescent="0.2">
      <c r="A137" s="206"/>
      <c r="B137" s="207" t="s">
        <v>12</v>
      </c>
      <c r="C137" s="207" t="s">
        <v>13</v>
      </c>
      <c r="D137" s="207" t="s">
        <v>14</v>
      </c>
      <c r="E137" s="207" t="s">
        <v>15</v>
      </c>
      <c r="F137" s="207" t="s">
        <v>16</v>
      </c>
      <c r="G137" s="208" t="s">
        <v>4</v>
      </c>
    </row>
    <row r="138" spans="1:7" x14ac:dyDescent="0.2">
      <c r="A138" s="206" t="str">
        <f>A21</f>
        <v>Total Direct Costs</v>
      </c>
      <c r="B138" s="446">
        <v>0</v>
      </c>
      <c r="C138" s="446">
        <v>0</v>
      </c>
      <c r="D138" s="446">
        <v>0</v>
      </c>
      <c r="E138" s="446">
        <v>0</v>
      </c>
      <c r="F138" s="446">
        <v>0</v>
      </c>
      <c r="G138" s="405">
        <f>SUM(B138:F138)</f>
        <v>0</v>
      </c>
    </row>
    <row r="139" spans="1:7" x14ac:dyDescent="0.2">
      <c r="A139" s="206" t="str">
        <f>A22</f>
        <v>Total F&amp;A</v>
      </c>
      <c r="B139" s="446">
        <v>0</v>
      </c>
      <c r="C139" s="446">
        <v>0</v>
      </c>
      <c r="D139" s="446">
        <v>0</v>
      </c>
      <c r="E139" s="446">
        <v>0</v>
      </c>
      <c r="F139" s="446">
        <v>0</v>
      </c>
      <c r="G139" s="405">
        <f>SUM(B139:F139)</f>
        <v>0</v>
      </c>
    </row>
    <row r="140" spans="1:7" ht="13.5" thickBot="1" x14ac:dyDescent="0.25">
      <c r="A140" s="205" t="str">
        <f>A23</f>
        <v>TOTAL Project Costs</v>
      </c>
      <c r="B140" s="403">
        <f t="shared" ref="B140:G140" si="22">SUM(B138:B139)</f>
        <v>0</v>
      </c>
      <c r="C140" s="403">
        <f t="shared" si="22"/>
        <v>0</v>
      </c>
      <c r="D140" s="403">
        <f t="shared" si="22"/>
        <v>0</v>
      </c>
      <c r="E140" s="403">
        <f t="shared" si="22"/>
        <v>0</v>
      </c>
      <c r="F140" s="403">
        <f t="shared" si="22"/>
        <v>0</v>
      </c>
      <c r="G140" s="404">
        <f t="shared" si="22"/>
        <v>0</v>
      </c>
    </row>
    <row r="141" spans="1:7" ht="13.5" thickTop="1" x14ac:dyDescent="0.2">
      <c r="A141" s="205"/>
      <c r="B141" s="399"/>
      <c r="C141" s="399"/>
      <c r="D141" s="399"/>
      <c r="E141" s="399"/>
      <c r="F141" s="399"/>
      <c r="G141" s="405"/>
    </row>
    <row r="142" spans="1:7" x14ac:dyDescent="0.2">
      <c r="A142" s="205" t="str">
        <f>A25</f>
        <v>Total Subaward Costs Subject to F&amp;A</v>
      </c>
      <c r="B142" s="406"/>
      <c r="C142" s="406"/>
      <c r="D142" s="406"/>
      <c r="E142" s="406"/>
      <c r="F142" s="406"/>
      <c r="G142" s="362">
        <f>SUM(B142:F142)</f>
        <v>0</v>
      </c>
    </row>
    <row r="143" spans="1:7" x14ac:dyDescent="0.2">
      <c r="A143" s="205" t="str">
        <f>$A$26</f>
        <v>Total Subaward Costs Excluded from F&amp;A</v>
      </c>
      <c r="B143" s="334">
        <f>SUM(B140-B142)</f>
        <v>0</v>
      </c>
      <c r="C143" s="334">
        <f>SUM(C140-C142)</f>
        <v>0</v>
      </c>
      <c r="D143" s="334">
        <f>SUM(D140-D142)</f>
        <v>0</v>
      </c>
      <c r="E143" s="334">
        <f>SUM(E140-E142)</f>
        <v>0</v>
      </c>
      <c r="F143" s="334">
        <f>SUM(F140-F142)</f>
        <v>0</v>
      </c>
      <c r="G143" s="368">
        <f>SUM(B143:F143)</f>
        <v>0</v>
      </c>
    </row>
    <row r="144" spans="1:7" x14ac:dyDescent="0.2">
      <c r="A144" s="205" t="str">
        <f>$A$27</f>
        <v>Total Subaward Project Costs</v>
      </c>
      <c r="B144" s="407">
        <f t="shared" ref="B144:G144" si="23">SUM(B142:B143)</f>
        <v>0</v>
      </c>
      <c r="C144" s="407">
        <f t="shared" si="23"/>
        <v>0</v>
      </c>
      <c r="D144" s="407">
        <f t="shared" si="23"/>
        <v>0</v>
      </c>
      <c r="E144" s="407">
        <f t="shared" si="23"/>
        <v>0</v>
      </c>
      <c r="F144" s="407">
        <f t="shared" si="23"/>
        <v>0</v>
      </c>
      <c r="G144" s="409">
        <f t="shared" si="23"/>
        <v>0</v>
      </c>
    </row>
    <row r="145" spans="1:7" ht="13.5" x14ac:dyDescent="0.25">
      <c r="A145" s="209" t="str">
        <f>A28</f>
        <v>First $25K of total multi-year subaward subject to UPenn F&amp;A rate</v>
      </c>
      <c r="B145" s="210"/>
      <c r="C145" s="210"/>
      <c r="D145" s="210"/>
      <c r="E145" s="210"/>
      <c r="F145" s="210"/>
      <c r="G145" s="211"/>
    </row>
  </sheetData>
  <sheetProtection password="CA3D" sheet="1" objects="1" scenarios="1" formatCells="0" formatColumns="0" formatRows="0" selectLockedCells="1"/>
  <phoneticPr fontId="1" type="noConversion"/>
  <printOptions horizontalCentered="1"/>
  <pageMargins left="0.17" right="0.18" top="0.34" bottom="0.33" header="0.17" footer="0.17"/>
  <pageSetup scale="97" orientation="portrait" r:id="rId1"/>
  <headerFooter alignWithMargins="0">
    <oddHeader>&amp;C&amp;"Arial Narrow,Bold"&amp;11SUBAWARDS COST SUMMARY</oddHeader>
    <oddFooter>&amp;R&amp;"Arial Narrow,Regular"&amp;9Page &amp;P of &amp;N</oddFooter>
  </headerFooter>
  <rowBreaks count="3" manualBreakCount="3">
    <brk id="41" max="16383" man="1"/>
    <brk id="80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90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ColWidth="8.77734375" defaultRowHeight="12.75" x14ac:dyDescent="0.2"/>
  <cols>
    <col min="1" max="1" width="13.77734375" style="114" customWidth="1"/>
    <col min="2" max="2" width="17.109375" style="114" customWidth="1"/>
    <col min="3" max="3" width="0.5546875" style="114" customWidth="1"/>
    <col min="4" max="8" width="6.21875" style="146" customWidth="1"/>
    <col min="9" max="9" width="0.5546875" style="114" customWidth="1"/>
    <col min="10" max="11" width="4" style="114" customWidth="1"/>
    <col min="12" max="12" width="7.77734375" style="114" customWidth="1"/>
    <col min="13" max="13" width="7.88671875" style="286" customWidth="1"/>
    <col min="14" max="14" width="6.88671875" style="286" customWidth="1"/>
    <col min="15" max="15" width="7.88671875" style="286" customWidth="1"/>
    <col min="16" max="16" width="6.21875" style="286" customWidth="1"/>
    <col min="17" max="17" width="7.88671875" style="286" customWidth="1"/>
    <col min="18" max="18" width="6.21875" style="286" customWidth="1"/>
    <col min="19" max="19" width="7.88671875" style="286" customWidth="1"/>
    <col min="20" max="20" width="7.44140625" style="286" customWidth="1"/>
    <col min="21" max="21" width="7.88671875" style="286" customWidth="1"/>
    <col min="22" max="22" width="7.44140625" style="286" customWidth="1"/>
    <col min="23" max="23" width="8.77734375" style="286" customWidth="1"/>
    <col min="24" max="24" width="3" style="113" customWidth="1"/>
    <col min="25" max="31" width="8.88671875" style="114" customWidth="1"/>
    <col min="32" max="32" width="1.77734375" style="114" customWidth="1"/>
    <col min="33" max="37" width="8.88671875" style="114" customWidth="1"/>
    <col min="38" max="16384" width="8.77734375" style="114"/>
  </cols>
  <sheetData>
    <row r="1" spans="1:37" x14ac:dyDescent="0.2">
      <c r="A1" s="131" t="s">
        <v>48</v>
      </c>
      <c r="B1" s="2" t="s">
        <v>24</v>
      </c>
      <c r="C1" s="145"/>
      <c r="M1" s="285" t="str">
        <f>'Proposal Budget'!A8</f>
        <v xml:space="preserve">PD Institution No.: </v>
      </c>
      <c r="N1" s="343">
        <f>'Proposal Budget'!B8</f>
        <v>0</v>
      </c>
      <c r="AE1" s="144" t="str">
        <f>'Proposal Budget'!AF8</f>
        <v>Total Months per PJY</v>
      </c>
      <c r="AG1" s="116">
        <f>SUM(AG2:AG3)</f>
        <v>12</v>
      </c>
    </row>
    <row r="2" spans="1:37" x14ac:dyDescent="0.2">
      <c r="A2" s="131" t="str">
        <f>'Proposal Budget'!$A$1</f>
        <v>PI / PD:</v>
      </c>
      <c r="B2" s="147" t="s">
        <v>24</v>
      </c>
      <c r="C2" s="148"/>
      <c r="M2" s="285" t="str">
        <f>'Proposal Budget'!$A$7</f>
        <v>Due Dates:</v>
      </c>
      <c r="N2" s="279">
        <f>'Proposal Budget'!B7</f>
        <v>0</v>
      </c>
      <c r="AE2" s="115" t="str">
        <f>'Proposal Budget'!AF6</f>
        <v>Number of PJY1 months in first FY</v>
      </c>
      <c r="AG2" s="117">
        <f>SUM('Proposal Budget'!AG6)</f>
        <v>12</v>
      </c>
    </row>
    <row r="3" spans="1:37" x14ac:dyDescent="0.2">
      <c r="A3" s="149" t="str">
        <f>'Proposal Budget'!$A$5</f>
        <v>FOA / RFA / RFP:</v>
      </c>
      <c r="B3" s="150">
        <f>'Proposal Budget'!B5</f>
        <v>0</v>
      </c>
      <c r="C3" s="150"/>
      <c r="M3" s="285" t="str">
        <f>'Proposal Budget'!A6</f>
        <v>Mechanism</v>
      </c>
      <c r="N3" s="340">
        <f>'Proposal Budget'!B6</f>
        <v>0</v>
      </c>
      <c r="AE3" s="115" t="str">
        <f>'Proposal Budget'!AF7</f>
        <v>Number of PJY1 months in second FY</v>
      </c>
      <c r="AG3" s="117">
        <f>SUM('Proposal Budget'!AG7)</f>
        <v>0</v>
      </c>
    </row>
    <row r="4" spans="1:37" x14ac:dyDescent="0.2">
      <c r="A4" s="131" t="str">
        <f>'Proposal Budget'!$A$2</f>
        <v>Title:</v>
      </c>
      <c r="B4" s="131">
        <f>'Proposal Budget'!$B$2</f>
        <v>0</v>
      </c>
      <c r="C4" s="131"/>
      <c r="M4" s="285" t="str">
        <f>'Proposal Budget'!A9</f>
        <v xml:space="preserve">Sponsor Award No.: </v>
      </c>
      <c r="N4" s="341" t="str">
        <f>'Proposal Budget'!B9</f>
        <v>-</v>
      </c>
      <c r="W4" s="287"/>
      <c r="X4" s="711" t="str">
        <f>'Proposal Budget'!$AC$9</f>
        <v>Confirmed</v>
      </c>
      <c r="Y4" s="200"/>
      <c r="Z4" s="201" t="str">
        <f>'Proposal Budget'!AF9</f>
        <v>Salary Cap:</v>
      </c>
      <c r="AA4" s="261">
        <f>'Proposal Budget'!AG9</f>
        <v>199300</v>
      </c>
    </row>
    <row r="5" spans="1:37" ht="13.9" customHeight="1" x14ac:dyDescent="0.2">
      <c r="A5" s="10" t="s">
        <v>17</v>
      </c>
      <c r="B5" s="150">
        <f>'Proposal Budget'!B3</f>
        <v>0</v>
      </c>
      <c r="C5" s="150"/>
      <c r="M5" s="285" t="str">
        <f>'Proposal Budget'!$A$10</f>
        <v>Fund / Contract No.:</v>
      </c>
      <c r="N5" s="342" t="str">
        <f>'Proposal Budget'!$B$10</f>
        <v>-</v>
      </c>
      <c r="X5" s="712"/>
      <c r="Y5" s="440"/>
      <c r="Z5" s="262" t="str">
        <f>'Proposal Budget'!$AF$10</f>
        <v>Cost of Living Increase</v>
      </c>
      <c r="AA5" s="260">
        <f>SUM('Proposal Budget'!AG10)</f>
        <v>0.03</v>
      </c>
    </row>
    <row r="6" spans="1:37" ht="15.6" customHeight="1" x14ac:dyDescent="0.25">
      <c r="A6" s="151"/>
      <c r="B6" s="152"/>
      <c r="C6" s="152"/>
      <c r="D6" s="153"/>
      <c r="E6" s="153"/>
      <c r="F6" s="153"/>
      <c r="G6" s="153"/>
      <c r="H6" s="153"/>
      <c r="I6" s="153"/>
      <c r="J6" s="154"/>
      <c r="K6" s="155" t="str">
        <f>'Proposal Budget'!D11</f>
        <v>Emp</v>
      </c>
      <c r="L6" s="156"/>
      <c r="M6" s="288" t="str">
        <f>'Proposal Budget'!K11</f>
        <v>Salary requested by Project Year (PJY)</v>
      </c>
      <c r="N6" s="289"/>
      <c r="O6" s="289"/>
      <c r="P6" s="289"/>
      <c r="Q6" s="289"/>
      <c r="R6" s="289"/>
      <c r="S6" s="289"/>
      <c r="T6" s="289"/>
      <c r="U6" s="289"/>
      <c r="V6" s="289"/>
      <c r="W6" s="290" t="str">
        <f>'Proposal Budget'!Z11</f>
        <v>PROJECT</v>
      </c>
      <c r="X6" s="712"/>
      <c r="Y6" s="718" t="str">
        <f>'Proposal Budget'!AD11</f>
        <v>Current FY Sal</v>
      </c>
      <c r="Z6" s="705" t="str">
        <f>'Proposal Budget'!AE11</f>
        <v>FISCAL YEAR SALARIES (July - June) escalated by COL / Year</v>
      </c>
      <c r="AA6" s="706"/>
      <c r="AB6" s="706"/>
      <c r="AC6" s="706"/>
      <c r="AD6" s="706"/>
      <c r="AE6" s="714"/>
      <c r="AG6" s="705" t="str">
        <f>'Proposal Budget'!AL11</f>
        <v>PROJECT YEAR BASE SALARY</v>
      </c>
      <c r="AH6" s="706"/>
      <c r="AI6" s="706"/>
      <c r="AJ6" s="706"/>
      <c r="AK6" s="707"/>
    </row>
    <row r="7" spans="1:37" ht="15.75" x14ac:dyDescent="0.25">
      <c r="A7" s="157" t="str">
        <f>'Proposal Budget'!A12</f>
        <v>Name</v>
      </c>
      <c r="B7" s="158" t="str">
        <f>'Proposal Budget'!B12</f>
        <v>Role</v>
      </c>
      <c r="C7" s="158" t="e">
        <f>'Proposal Budget'!#REF!</f>
        <v>#REF!</v>
      </c>
      <c r="D7" s="715" t="str">
        <f>'Proposal Budget'!E12</f>
        <v>% effort</v>
      </c>
      <c r="E7" s="716"/>
      <c r="F7" s="716"/>
      <c r="G7" s="716"/>
      <c r="H7" s="717"/>
      <c r="I7" s="159" t="e">
        <f>'Proposal Budget'!#REF!</f>
        <v>#REF!</v>
      </c>
      <c r="J7" s="160" t="str">
        <f>'Proposal Budget'!C11</f>
        <v>Key = K</v>
      </c>
      <c r="K7" s="161" t="str">
        <f>'Proposal Budget'!D12</f>
        <v>Type*</v>
      </c>
      <c r="L7" s="162" t="str">
        <f>'Proposal Budget'!J12</f>
        <v>BASE</v>
      </c>
      <c r="M7" s="708" t="str">
        <f>'Proposal Budget'!K12</f>
        <v>PJY1</v>
      </c>
      <c r="N7" s="709"/>
      <c r="O7" s="708" t="str">
        <f>'Proposal Budget'!N12</f>
        <v>PJY2</v>
      </c>
      <c r="P7" s="709"/>
      <c r="Q7" s="708" t="str">
        <f>'Proposal Budget'!Q12</f>
        <v>PJY3</v>
      </c>
      <c r="R7" s="709"/>
      <c r="S7" s="708" t="str">
        <f>'Proposal Budget'!T12</f>
        <v>PJY4</v>
      </c>
      <c r="T7" s="710"/>
      <c r="U7" s="708" t="str">
        <f>'Proposal Budget'!W12</f>
        <v>PJY5</v>
      </c>
      <c r="V7" s="710"/>
      <c r="W7" s="291" t="str">
        <f>'Proposal Budget'!Z12</f>
        <v>TOTAL</v>
      </c>
      <c r="X7" s="713"/>
      <c r="Y7" s="719"/>
      <c r="Z7" s="118">
        <f>'Proposal Budget'!AE12</f>
        <v>2022</v>
      </c>
      <c r="AA7" s="118">
        <f>'Proposal Budget'!AF12</f>
        <v>2023</v>
      </c>
      <c r="AB7" s="118">
        <f>'Proposal Budget'!AG12</f>
        <v>2024</v>
      </c>
      <c r="AC7" s="118">
        <f>'Proposal Budget'!AH12</f>
        <v>2025</v>
      </c>
      <c r="AD7" s="118">
        <f>'Proposal Budget'!AI12</f>
        <v>2026</v>
      </c>
      <c r="AE7" s="118">
        <f>'Proposal Budget'!AJ12</f>
        <v>2027</v>
      </c>
      <c r="AF7" s="119"/>
      <c r="AG7" s="120" t="str">
        <f>'Proposal Budget'!AL12</f>
        <v>PJY1</v>
      </c>
      <c r="AH7" s="120" t="str">
        <f>'Proposal Budget'!AM12</f>
        <v>PJY2</v>
      </c>
      <c r="AI7" s="120" t="str">
        <f>'Proposal Budget'!AN12</f>
        <v>PJY3</v>
      </c>
      <c r="AJ7" s="120" t="str">
        <f>'Proposal Budget'!AO12</f>
        <v>PJY4</v>
      </c>
      <c r="AK7" s="120" t="str">
        <f>'Proposal Budget'!AP12</f>
        <v>PJY5</v>
      </c>
    </row>
    <row r="8" spans="1:37" x14ac:dyDescent="0.2">
      <c r="A8" s="163"/>
      <c r="B8" s="164"/>
      <c r="C8" s="165"/>
      <c r="D8" s="166" t="str">
        <f>'Proposal Budget'!E14</f>
        <v>PJY1</v>
      </c>
      <c r="E8" s="166" t="str">
        <f>'Proposal Budget'!F14</f>
        <v>PJY2</v>
      </c>
      <c r="F8" s="166" t="str">
        <f>'Proposal Budget'!G14</f>
        <v>PJY3</v>
      </c>
      <c r="G8" s="166" t="str">
        <f>'Proposal Budget'!H14</f>
        <v>PJY4</v>
      </c>
      <c r="H8" s="166" t="str">
        <f>'Proposal Budget'!I14</f>
        <v>PJY5</v>
      </c>
      <c r="I8" s="167"/>
      <c r="J8" s="168">
        <f>'Proposal Budget'!C14</f>
        <v>0</v>
      </c>
      <c r="K8" s="169">
        <f>'Proposal Budget'!D14</f>
        <v>0</v>
      </c>
      <c r="L8" s="170">
        <f>'Proposal Budget'!J14</f>
        <v>0</v>
      </c>
      <c r="M8" s="292" t="str">
        <f>'Proposal Budget'!K14</f>
        <v>Salary</v>
      </c>
      <c r="N8" s="293" t="str">
        <f>'Proposal Budget'!L14</f>
        <v>EB</v>
      </c>
      <c r="O8" s="292" t="str">
        <f>'Proposal Budget'!N14</f>
        <v>Salary</v>
      </c>
      <c r="P8" s="293" t="str">
        <f>'Proposal Budget'!O14</f>
        <v>EB</v>
      </c>
      <c r="Q8" s="292" t="str">
        <f>'Proposal Budget'!Q14</f>
        <v>Salary</v>
      </c>
      <c r="R8" s="293" t="str">
        <f>'Proposal Budget'!R14</f>
        <v>EB</v>
      </c>
      <c r="S8" s="294" t="str">
        <f>'Proposal Budget'!T14</f>
        <v>Salary</v>
      </c>
      <c r="T8" s="295" t="str">
        <f>'Proposal Budget'!U14</f>
        <v>EB</v>
      </c>
      <c r="U8" s="294" t="str">
        <f>'Proposal Budget'!W14</f>
        <v>Salary</v>
      </c>
      <c r="V8" s="295" t="str">
        <f>'Proposal Budget'!X14</f>
        <v>EB</v>
      </c>
      <c r="W8" s="296"/>
      <c r="X8" s="121"/>
      <c r="Y8" s="122"/>
      <c r="Z8" s="122"/>
      <c r="AA8" s="122"/>
      <c r="AB8" s="122"/>
      <c r="AC8" s="122"/>
      <c r="AD8" s="122"/>
      <c r="AE8" s="122"/>
      <c r="AF8" s="119"/>
      <c r="AG8" s="123"/>
      <c r="AH8" s="123"/>
      <c r="AI8" s="123"/>
      <c r="AJ8" s="123"/>
      <c r="AK8" s="123"/>
    </row>
    <row r="9" spans="1:37" x14ac:dyDescent="0.2">
      <c r="A9" s="141" t="str">
        <f>$B$2</f>
        <v>N/A</v>
      </c>
      <c r="B9" s="142" t="s">
        <v>23</v>
      </c>
      <c r="C9" s="171"/>
      <c r="D9" s="27"/>
      <c r="E9" s="27"/>
      <c r="F9" s="27"/>
      <c r="G9" s="27"/>
      <c r="H9" s="27"/>
      <c r="I9" s="28"/>
      <c r="J9" s="29"/>
      <c r="K9" s="30"/>
      <c r="L9" s="357">
        <f>IF(AG9&gt;$AA$4,$AA$4,AG9)</f>
        <v>0</v>
      </c>
      <c r="M9" s="297">
        <f t="shared" ref="M9:M15" si="0">IF($L9&gt;$AA$4,(D9*$AA$4),$L9*D9)</f>
        <v>0</v>
      </c>
      <c r="N9" s="298">
        <f t="shared" ref="N9:N15" si="1">IF($K9="p",M9*$D$17,M9*$D$16)</f>
        <v>0</v>
      </c>
      <c r="O9" s="297">
        <f t="shared" ref="O9:O15" si="2">IF(AH9&gt;$AA$4,(E9*$AA$4),AH9*E9)</f>
        <v>0</v>
      </c>
      <c r="P9" s="298">
        <f t="shared" ref="P9:P15" si="3">IF($K9="p",O9*$E$17,O9*$E$16)</f>
        <v>0</v>
      </c>
      <c r="Q9" s="297">
        <f t="shared" ref="Q9:Q15" si="4">IF(AI9&gt;$AA$4,(F9*$AA$4),AI9*F9)</f>
        <v>0</v>
      </c>
      <c r="R9" s="298">
        <f>IF($K9="p",Q9*$F$17,Q9*$F$16)</f>
        <v>0</v>
      </c>
      <c r="S9" s="297">
        <f t="shared" ref="S9:S15" si="5">IF(AJ9&gt;$AA$4,(G9*$AA$4),AJ9*G9)</f>
        <v>0</v>
      </c>
      <c r="T9" s="298">
        <f>IF($K9="p",S9*$G$17,S9*$G$16)</f>
        <v>0</v>
      </c>
      <c r="U9" s="297">
        <f t="shared" ref="U9:U15" si="6">IF(AK9&gt;$AA$4,(H9*$AA$4),AK9*H9)</f>
        <v>0</v>
      </c>
      <c r="V9" s="298">
        <f>IF($K9="p",U9*$H$17,U9*$H$16)</f>
        <v>0</v>
      </c>
      <c r="W9" s="299">
        <f>SUM(M9:V9)</f>
        <v>0</v>
      </c>
      <c r="X9" s="228"/>
      <c r="Y9" s="31"/>
      <c r="Z9" s="99">
        <f t="shared" ref="Z9:Z15" si="7">SUM(Y9*(1+$AA$5))</f>
        <v>0</v>
      </c>
      <c r="AA9" s="125">
        <f t="shared" ref="AA9:AE15" si="8">SUM(Z9*(1+$AA$5))</f>
        <v>0</v>
      </c>
      <c r="AB9" s="125">
        <f t="shared" si="8"/>
        <v>0</v>
      </c>
      <c r="AC9" s="125">
        <f t="shared" si="8"/>
        <v>0</v>
      </c>
      <c r="AD9" s="125">
        <f t="shared" si="8"/>
        <v>0</v>
      </c>
      <c r="AE9" s="125">
        <f t="shared" si="8"/>
        <v>0</v>
      </c>
      <c r="AG9" s="125">
        <f t="shared" ref="AG9:AK15" si="9">SUM((Z9/12*$AG$2)+(AA9/12*$AG$3))</f>
        <v>0</v>
      </c>
      <c r="AH9" s="125">
        <f t="shared" si="9"/>
        <v>0</v>
      </c>
      <c r="AI9" s="125">
        <f t="shared" si="9"/>
        <v>0</v>
      </c>
      <c r="AJ9" s="125">
        <f t="shared" si="9"/>
        <v>0</v>
      </c>
      <c r="AK9" s="125">
        <f t="shared" si="9"/>
        <v>0</v>
      </c>
    </row>
    <row r="10" spans="1:37" x14ac:dyDescent="0.2">
      <c r="A10" s="24"/>
      <c r="B10" s="25"/>
      <c r="C10" s="26"/>
      <c r="D10" s="27"/>
      <c r="E10" s="27"/>
      <c r="F10" s="27"/>
      <c r="G10" s="27"/>
      <c r="H10" s="27"/>
      <c r="I10" s="28"/>
      <c r="J10" s="29"/>
      <c r="K10" s="30"/>
      <c r="L10" s="357">
        <f t="shared" ref="L10:L15" si="10">IF(AG10&gt;196700,196700,AG10)</f>
        <v>0</v>
      </c>
      <c r="M10" s="297">
        <f t="shared" si="0"/>
        <v>0</v>
      </c>
      <c r="N10" s="298">
        <f t="shared" si="1"/>
        <v>0</v>
      </c>
      <c r="O10" s="297">
        <f t="shared" si="2"/>
        <v>0</v>
      </c>
      <c r="P10" s="298">
        <f t="shared" si="3"/>
        <v>0</v>
      </c>
      <c r="Q10" s="297">
        <f t="shared" si="4"/>
        <v>0</v>
      </c>
      <c r="R10" s="298">
        <f t="shared" ref="R10:R15" si="11">IF($K10="p",Q10*$F$17,Q10*$F$16)</f>
        <v>0</v>
      </c>
      <c r="S10" s="297">
        <f t="shared" si="5"/>
        <v>0</v>
      </c>
      <c r="T10" s="298">
        <f t="shared" ref="T10:T15" si="12">IF($K10="p",S10*$G$17,S10*$G$16)</f>
        <v>0</v>
      </c>
      <c r="U10" s="297">
        <f t="shared" si="6"/>
        <v>0</v>
      </c>
      <c r="V10" s="298">
        <f t="shared" ref="V10:V15" si="13">IF($K10="p",U10*$H$17,U10*$H$16)</f>
        <v>0</v>
      </c>
      <c r="W10" s="299">
        <f t="shared" ref="W10:W15" si="14">SUM(M10:V10)</f>
        <v>0</v>
      </c>
      <c r="X10" s="228"/>
      <c r="Y10" s="31"/>
      <c r="Z10" s="99">
        <f t="shared" si="7"/>
        <v>0</v>
      </c>
      <c r="AA10" s="125">
        <f t="shared" si="8"/>
        <v>0</v>
      </c>
      <c r="AB10" s="125">
        <f t="shared" si="8"/>
        <v>0</v>
      </c>
      <c r="AC10" s="125">
        <f t="shared" si="8"/>
        <v>0</v>
      </c>
      <c r="AD10" s="125">
        <f t="shared" si="8"/>
        <v>0</v>
      </c>
      <c r="AE10" s="125">
        <f t="shared" si="8"/>
        <v>0</v>
      </c>
      <c r="AG10" s="125">
        <f t="shared" si="9"/>
        <v>0</v>
      </c>
      <c r="AH10" s="125">
        <f t="shared" si="9"/>
        <v>0</v>
      </c>
      <c r="AI10" s="125">
        <f t="shared" si="9"/>
        <v>0</v>
      </c>
      <c r="AJ10" s="125">
        <f t="shared" si="9"/>
        <v>0</v>
      </c>
      <c r="AK10" s="125">
        <f t="shared" si="9"/>
        <v>0</v>
      </c>
    </row>
    <row r="11" spans="1:37" x14ac:dyDescent="0.2">
      <c r="A11" s="24"/>
      <c r="B11" s="25"/>
      <c r="C11" s="26"/>
      <c r="D11" s="27"/>
      <c r="E11" s="27"/>
      <c r="F11" s="27"/>
      <c r="G11" s="27"/>
      <c r="H11" s="27"/>
      <c r="I11" s="28"/>
      <c r="J11" s="29"/>
      <c r="K11" s="30"/>
      <c r="L11" s="357">
        <f t="shared" si="10"/>
        <v>0</v>
      </c>
      <c r="M11" s="297">
        <f t="shared" si="0"/>
        <v>0</v>
      </c>
      <c r="N11" s="298">
        <f t="shared" si="1"/>
        <v>0</v>
      </c>
      <c r="O11" s="297">
        <f t="shared" si="2"/>
        <v>0</v>
      </c>
      <c r="P11" s="298">
        <f t="shared" si="3"/>
        <v>0</v>
      </c>
      <c r="Q11" s="297">
        <f t="shared" si="4"/>
        <v>0</v>
      </c>
      <c r="R11" s="298">
        <f t="shared" si="11"/>
        <v>0</v>
      </c>
      <c r="S11" s="297">
        <f t="shared" si="5"/>
        <v>0</v>
      </c>
      <c r="T11" s="298">
        <f t="shared" si="12"/>
        <v>0</v>
      </c>
      <c r="U11" s="297">
        <f t="shared" si="6"/>
        <v>0</v>
      </c>
      <c r="V11" s="298">
        <f t="shared" si="13"/>
        <v>0</v>
      </c>
      <c r="W11" s="299">
        <f t="shared" si="14"/>
        <v>0</v>
      </c>
      <c r="X11" s="228"/>
      <c r="Y11" s="31"/>
      <c r="Z11" s="99">
        <f t="shared" si="7"/>
        <v>0</v>
      </c>
      <c r="AA11" s="125">
        <f t="shared" si="8"/>
        <v>0</v>
      </c>
      <c r="AB11" s="125">
        <f t="shared" si="8"/>
        <v>0</v>
      </c>
      <c r="AC11" s="125">
        <f t="shared" si="8"/>
        <v>0</v>
      </c>
      <c r="AD11" s="125">
        <f t="shared" si="8"/>
        <v>0</v>
      </c>
      <c r="AE11" s="125">
        <f t="shared" si="8"/>
        <v>0</v>
      </c>
      <c r="AG11" s="125">
        <f t="shared" si="9"/>
        <v>0</v>
      </c>
      <c r="AH11" s="125">
        <f t="shared" si="9"/>
        <v>0</v>
      </c>
      <c r="AI11" s="125">
        <f t="shared" si="9"/>
        <v>0</v>
      </c>
      <c r="AJ11" s="125">
        <f t="shared" si="9"/>
        <v>0</v>
      </c>
      <c r="AK11" s="125">
        <f t="shared" si="9"/>
        <v>0</v>
      </c>
    </row>
    <row r="12" spans="1:37" x14ac:dyDescent="0.2">
      <c r="A12" s="24"/>
      <c r="B12" s="25"/>
      <c r="C12" s="26"/>
      <c r="D12" s="27"/>
      <c r="E12" s="27"/>
      <c r="F12" s="27"/>
      <c r="G12" s="27"/>
      <c r="H12" s="27"/>
      <c r="I12" s="28"/>
      <c r="J12" s="29"/>
      <c r="K12" s="30"/>
      <c r="L12" s="357">
        <f t="shared" si="10"/>
        <v>0</v>
      </c>
      <c r="M12" s="297">
        <f t="shared" si="0"/>
        <v>0</v>
      </c>
      <c r="N12" s="298">
        <f t="shared" si="1"/>
        <v>0</v>
      </c>
      <c r="O12" s="297">
        <f t="shared" si="2"/>
        <v>0</v>
      </c>
      <c r="P12" s="298">
        <f t="shared" si="3"/>
        <v>0</v>
      </c>
      <c r="Q12" s="297">
        <f t="shared" si="4"/>
        <v>0</v>
      </c>
      <c r="R12" s="298">
        <f t="shared" si="11"/>
        <v>0</v>
      </c>
      <c r="S12" s="297">
        <f t="shared" si="5"/>
        <v>0</v>
      </c>
      <c r="T12" s="298">
        <f t="shared" si="12"/>
        <v>0</v>
      </c>
      <c r="U12" s="297">
        <f t="shared" si="6"/>
        <v>0</v>
      </c>
      <c r="V12" s="298">
        <f t="shared" si="13"/>
        <v>0</v>
      </c>
      <c r="W12" s="299">
        <f t="shared" si="14"/>
        <v>0</v>
      </c>
      <c r="X12" s="228"/>
      <c r="Y12" s="31"/>
      <c r="Z12" s="99">
        <f t="shared" si="7"/>
        <v>0</v>
      </c>
      <c r="AA12" s="125">
        <f t="shared" si="8"/>
        <v>0</v>
      </c>
      <c r="AB12" s="125">
        <f t="shared" si="8"/>
        <v>0</v>
      </c>
      <c r="AC12" s="125">
        <f t="shared" si="8"/>
        <v>0</v>
      </c>
      <c r="AD12" s="125">
        <f t="shared" si="8"/>
        <v>0</v>
      </c>
      <c r="AE12" s="125">
        <f t="shared" si="8"/>
        <v>0</v>
      </c>
      <c r="AG12" s="125">
        <f t="shared" si="9"/>
        <v>0</v>
      </c>
      <c r="AH12" s="125">
        <f t="shared" si="9"/>
        <v>0</v>
      </c>
      <c r="AI12" s="125">
        <f t="shared" si="9"/>
        <v>0</v>
      </c>
      <c r="AJ12" s="125">
        <f t="shared" si="9"/>
        <v>0</v>
      </c>
      <c r="AK12" s="125">
        <f t="shared" si="9"/>
        <v>0</v>
      </c>
    </row>
    <row r="13" spans="1:37" x14ac:dyDescent="0.2">
      <c r="A13" s="24"/>
      <c r="B13" s="25"/>
      <c r="C13" s="26"/>
      <c r="D13" s="27"/>
      <c r="E13" s="27"/>
      <c r="F13" s="27"/>
      <c r="G13" s="27"/>
      <c r="H13" s="27"/>
      <c r="I13" s="28"/>
      <c r="J13" s="29"/>
      <c r="K13" s="30"/>
      <c r="L13" s="357">
        <f t="shared" si="10"/>
        <v>0</v>
      </c>
      <c r="M13" s="297">
        <f t="shared" si="0"/>
        <v>0</v>
      </c>
      <c r="N13" s="298">
        <f t="shared" si="1"/>
        <v>0</v>
      </c>
      <c r="O13" s="297">
        <f t="shared" si="2"/>
        <v>0</v>
      </c>
      <c r="P13" s="298">
        <f t="shared" si="3"/>
        <v>0</v>
      </c>
      <c r="Q13" s="297">
        <f t="shared" si="4"/>
        <v>0</v>
      </c>
      <c r="R13" s="298">
        <f t="shared" si="11"/>
        <v>0</v>
      </c>
      <c r="S13" s="297">
        <f t="shared" si="5"/>
        <v>0</v>
      </c>
      <c r="T13" s="298">
        <f t="shared" si="12"/>
        <v>0</v>
      </c>
      <c r="U13" s="297">
        <f t="shared" si="6"/>
        <v>0</v>
      </c>
      <c r="V13" s="298">
        <f t="shared" si="13"/>
        <v>0</v>
      </c>
      <c r="W13" s="299">
        <f t="shared" si="14"/>
        <v>0</v>
      </c>
      <c r="X13" s="228"/>
      <c r="Y13" s="31"/>
      <c r="Z13" s="99">
        <f t="shared" si="7"/>
        <v>0</v>
      </c>
      <c r="AA13" s="127">
        <f t="shared" si="8"/>
        <v>0</v>
      </c>
      <c r="AB13" s="127">
        <f t="shared" si="8"/>
        <v>0</v>
      </c>
      <c r="AC13" s="127">
        <f t="shared" si="8"/>
        <v>0</v>
      </c>
      <c r="AD13" s="127">
        <f t="shared" si="8"/>
        <v>0</v>
      </c>
      <c r="AE13" s="127">
        <f t="shared" si="8"/>
        <v>0</v>
      </c>
      <c r="AF13" s="128"/>
      <c r="AG13" s="125">
        <f t="shared" si="9"/>
        <v>0</v>
      </c>
      <c r="AH13" s="125">
        <f t="shared" si="9"/>
        <v>0</v>
      </c>
      <c r="AI13" s="125">
        <f t="shared" si="9"/>
        <v>0</v>
      </c>
      <c r="AJ13" s="125">
        <f t="shared" si="9"/>
        <v>0</v>
      </c>
      <c r="AK13" s="125">
        <f t="shared" si="9"/>
        <v>0</v>
      </c>
    </row>
    <row r="14" spans="1:37" x14ac:dyDescent="0.2">
      <c r="A14" s="24"/>
      <c r="B14" s="25"/>
      <c r="C14" s="26"/>
      <c r="D14" s="27"/>
      <c r="E14" s="27"/>
      <c r="F14" s="27"/>
      <c r="G14" s="27"/>
      <c r="H14" s="27"/>
      <c r="I14" s="28"/>
      <c r="J14" s="29"/>
      <c r="K14" s="30"/>
      <c r="L14" s="357">
        <f t="shared" si="10"/>
        <v>0</v>
      </c>
      <c r="M14" s="297">
        <f t="shared" si="0"/>
        <v>0</v>
      </c>
      <c r="N14" s="298">
        <f t="shared" si="1"/>
        <v>0</v>
      </c>
      <c r="O14" s="297">
        <f t="shared" si="2"/>
        <v>0</v>
      </c>
      <c r="P14" s="298">
        <f t="shared" si="3"/>
        <v>0</v>
      </c>
      <c r="Q14" s="297">
        <f t="shared" si="4"/>
        <v>0</v>
      </c>
      <c r="R14" s="298">
        <f t="shared" si="11"/>
        <v>0</v>
      </c>
      <c r="S14" s="297">
        <f t="shared" si="5"/>
        <v>0</v>
      </c>
      <c r="T14" s="298">
        <f t="shared" si="12"/>
        <v>0</v>
      </c>
      <c r="U14" s="297">
        <f t="shared" si="6"/>
        <v>0</v>
      </c>
      <c r="V14" s="298">
        <f t="shared" si="13"/>
        <v>0</v>
      </c>
      <c r="W14" s="299">
        <f t="shared" si="14"/>
        <v>0</v>
      </c>
      <c r="X14" s="228"/>
      <c r="Y14" s="31"/>
      <c r="Z14" s="99">
        <f t="shared" si="7"/>
        <v>0</v>
      </c>
      <c r="AA14" s="127">
        <f t="shared" si="8"/>
        <v>0</v>
      </c>
      <c r="AB14" s="127">
        <f t="shared" si="8"/>
        <v>0</v>
      </c>
      <c r="AC14" s="127">
        <f t="shared" si="8"/>
        <v>0</v>
      </c>
      <c r="AD14" s="127">
        <f t="shared" si="8"/>
        <v>0</v>
      </c>
      <c r="AE14" s="127">
        <f t="shared" si="8"/>
        <v>0</v>
      </c>
      <c r="AF14" s="128"/>
      <c r="AG14" s="125">
        <f t="shared" si="9"/>
        <v>0</v>
      </c>
      <c r="AH14" s="125">
        <f t="shared" si="9"/>
        <v>0</v>
      </c>
      <c r="AI14" s="125">
        <f t="shared" si="9"/>
        <v>0</v>
      </c>
      <c r="AJ14" s="125">
        <f t="shared" si="9"/>
        <v>0</v>
      </c>
      <c r="AK14" s="125">
        <f t="shared" si="9"/>
        <v>0</v>
      </c>
    </row>
    <row r="15" spans="1:37" s="128" customFormat="1" x14ac:dyDescent="0.2">
      <c r="A15" s="32"/>
      <c r="B15" s="33"/>
      <c r="C15" s="95"/>
      <c r="D15" s="34"/>
      <c r="E15" s="34"/>
      <c r="F15" s="34"/>
      <c r="G15" s="34"/>
      <c r="H15" s="34"/>
      <c r="I15" s="28"/>
      <c r="J15" s="35"/>
      <c r="K15" s="30"/>
      <c r="L15" s="361">
        <f t="shared" si="10"/>
        <v>0</v>
      </c>
      <c r="M15" s="297">
        <f t="shared" si="0"/>
        <v>0</v>
      </c>
      <c r="N15" s="298">
        <f t="shared" si="1"/>
        <v>0</v>
      </c>
      <c r="O15" s="297">
        <f t="shared" si="2"/>
        <v>0</v>
      </c>
      <c r="P15" s="300">
        <f t="shared" si="3"/>
        <v>0</v>
      </c>
      <c r="Q15" s="297">
        <f t="shared" si="4"/>
        <v>0</v>
      </c>
      <c r="R15" s="300">
        <f t="shared" si="11"/>
        <v>0</v>
      </c>
      <c r="S15" s="297">
        <f t="shared" si="5"/>
        <v>0</v>
      </c>
      <c r="T15" s="300">
        <f t="shared" si="12"/>
        <v>0</v>
      </c>
      <c r="U15" s="297">
        <f t="shared" si="6"/>
        <v>0</v>
      </c>
      <c r="V15" s="300">
        <f t="shared" si="13"/>
        <v>0</v>
      </c>
      <c r="W15" s="301">
        <f t="shared" si="14"/>
        <v>0</v>
      </c>
      <c r="X15" s="228"/>
      <c r="Y15" s="36"/>
      <c r="Z15" s="99">
        <f t="shared" si="7"/>
        <v>0</v>
      </c>
      <c r="AA15" s="125">
        <f t="shared" si="8"/>
        <v>0</v>
      </c>
      <c r="AB15" s="125">
        <f t="shared" si="8"/>
        <v>0</v>
      </c>
      <c r="AC15" s="125">
        <f t="shared" si="8"/>
        <v>0</v>
      </c>
      <c r="AD15" s="125">
        <f t="shared" si="8"/>
        <v>0</v>
      </c>
      <c r="AE15" s="125">
        <f t="shared" si="8"/>
        <v>0</v>
      </c>
      <c r="AF15" s="114"/>
      <c r="AG15" s="125">
        <f t="shared" si="9"/>
        <v>0</v>
      </c>
      <c r="AH15" s="125">
        <f t="shared" si="9"/>
        <v>0</v>
      </c>
      <c r="AI15" s="125">
        <f t="shared" si="9"/>
        <v>0</v>
      </c>
      <c r="AJ15" s="125">
        <f t="shared" si="9"/>
        <v>0</v>
      </c>
      <c r="AK15" s="125">
        <f t="shared" si="9"/>
        <v>0</v>
      </c>
    </row>
    <row r="16" spans="1:37" ht="13.5" thickBot="1" x14ac:dyDescent="0.25">
      <c r="B16" s="141" t="str">
        <f>'Proposal Budget'!D33</f>
        <v>FT</v>
      </c>
      <c r="C16" s="102"/>
      <c r="D16" s="37">
        <v>0</v>
      </c>
      <c r="E16" s="239">
        <v>0</v>
      </c>
      <c r="F16" s="239">
        <v>0</v>
      </c>
      <c r="G16" s="239">
        <v>0</v>
      </c>
      <c r="H16" s="239">
        <v>0</v>
      </c>
      <c r="I16" s="89"/>
      <c r="J16" s="89"/>
      <c r="K16" s="88"/>
      <c r="L16" s="89" t="s">
        <v>18</v>
      </c>
      <c r="M16" s="302">
        <f t="shared" ref="M16:T16" si="15">SUM(M9:M15)</f>
        <v>0</v>
      </c>
      <c r="N16" s="303">
        <f t="shared" si="15"/>
        <v>0</v>
      </c>
      <c r="O16" s="302">
        <f t="shared" si="15"/>
        <v>0</v>
      </c>
      <c r="P16" s="303">
        <f t="shared" si="15"/>
        <v>0</v>
      </c>
      <c r="Q16" s="302">
        <f t="shared" si="15"/>
        <v>0</v>
      </c>
      <c r="R16" s="303">
        <f t="shared" si="15"/>
        <v>0</v>
      </c>
      <c r="S16" s="302">
        <f t="shared" si="15"/>
        <v>0</v>
      </c>
      <c r="T16" s="304">
        <f t="shared" si="15"/>
        <v>0</v>
      </c>
      <c r="U16" s="302">
        <f>SUM(U9:U15)</f>
        <v>0</v>
      </c>
      <c r="V16" s="304">
        <f>SUM(V9:V15)</f>
        <v>0</v>
      </c>
      <c r="W16" s="305">
        <f>SUM(M16:V16)</f>
        <v>0</v>
      </c>
      <c r="X16" s="265" t="str">
        <f>'Proposal Budget'!AC33</f>
        <v>C</v>
      </c>
      <c r="Y16" s="237" t="str">
        <f>'Proposal Budget'!AD33</f>
        <v>= Confirmed</v>
      </c>
      <c r="Z16" s="108"/>
      <c r="AA16" s="109"/>
      <c r="AB16" s="109"/>
      <c r="AC16" s="109"/>
      <c r="AD16" s="109"/>
      <c r="AE16" s="109"/>
      <c r="AF16" s="110"/>
      <c r="AG16" s="111"/>
      <c r="AH16" s="111"/>
      <c r="AI16" s="111"/>
      <c r="AJ16" s="111"/>
      <c r="AK16" s="111"/>
    </row>
    <row r="17" spans="1:37" x14ac:dyDescent="0.2">
      <c r="B17" s="141" t="str">
        <f>'Proposal Budget'!D35</f>
        <v>PT</v>
      </c>
      <c r="C17" s="102"/>
      <c r="D17" s="27">
        <v>0</v>
      </c>
      <c r="E17" s="238">
        <v>0</v>
      </c>
      <c r="F17" s="238">
        <v>0</v>
      </c>
      <c r="G17" s="238">
        <v>0</v>
      </c>
      <c r="H17" s="238">
        <v>0</v>
      </c>
      <c r="I17" s="84"/>
      <c r="J17" s="84"/>
      <c r="K17" s="85"/>
      <c r="L17" s="85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299"/>
      <c r="X17" s="264" t="str">
        <f>'Proposal Budget'!AC34</f>
        <v>E</v>
      </c>
      <c r="Y17" s="263" t="str">
        <f>'Proposal Budget'!AD34</f>
        <v>= Estimated</v>
      </c>
      <c r="Z17" s="92"/>
      <c r="AA17" s="107"/>
      <c r="AB17" s="107"/>
      <c r="AC17" s="107"/>
      <c r="AD17" s="107"/>
      <c r="AE17" s="107"/>
      <c r="AF17" s="85"/>
      <c r="AG17" s="112"/>
      <c r="AH17" s="112"/>
      <c r="AI17" s="112"/>
      <c r="AJ17" s="112"/>
      <c r="AK17" s="112"/>
    </row>
    <row r="18" spans="1:37" ht="13.5" thickBot="1" x14ac:dyDescent="0.25">
      <c r="B18" s="172"/>
      <c r="C18" s="103"/>
      <c r="D18" s="173"/>
      <c r="E18" s="173"/>
      <c r="F18" s="173"/>
      <c r="G18" s="173"/>
      <c r="H18" s="173"/>
      <c r="I18" s="173"/>
      <c r="J18" s="173"/>
      <c r="K18" s="103"/>
      <c r="L18" s="173" t="s">
        <v>19</v>
      </c>
      <c r="M18" s="306">
        <f>M16+N16</f>
        <v>0</v>
      </c>
      <c r="N18" s="307"/>
      <c r="O18" s="306">
        <f>O16+P16</f>
        <v>0</v>
      </c>
      <c r="P18" s="307"/>
      <c r="Q18" s="306">
        <f>Q16+R16</f>
        <v>0</v>
      </c>
      <c r="R18" s="307"/>
      <c r="S18" s="306">
        <f>S16+T16</f>
        <v>0</v>
      </c>
      <c r="T18" s="307"/>
      <c r="U18" s="306">
        <f>U16+V16</f>
        <v>0</v>
      </c>
      <c r="V18" s="307"/>
      <c r="W18" s="308">
        <f>SUM(M18:V18)</f>
        <v>0</v>
      </c>
      <c r="X18" s="124"/>
      <c r="Y18" s="92"/>
      <c r="Z18" s="92"/>
      <c r="AA18" s="107"/>
      <c r="AB18" s="107"/>
      <c r="AC18" s="107"/>
      <c r="AD18" s="107"/>
      <c r="AE18" s="107"/>
      <c r="AF18" s="85"/>
      <c r="AG18" s="112"/>
      <c r="AH18" s="112"/>
      <c r="AI18" s="112"/>
      <c r="AJ18" s="112"/>
      <c r="AK18" s="112"/>
    </row>
    <row r="19" spans="1:37" ht="16.5" thickTop="1" x14ac:dyDescent="0.25">
      <c r="A19" s="128"/>
      <c r="B19" s="128"/>
      <c r="C19" s="128"/>
      <c r="D19" s="84"/>
      <c r="E19" s="84"/>
      <c r="F19" s="84"/>
      <c r="G19" s="84"/>
      <c r="H19" s="84"/>
      <c r="I19" s="84"/>
      <c r="J19" s="84"/>
      <c r="K19" s="128"/>
      <c r="L19" s="91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297"/>
      <c r="X19" s="130"/>
      <c r="Y19" s="92"/>
      <c r="Z19" s="92"/>
      <c r="AA19" s="107"/>
      <c r="AB19" s="107"/>
      <c r="AC19" s="107"/>
      <c r="AD19" s="107"/>
      <c r="AE19" s="107"/>
      <c r="AF19" s="85"/>
      <c r="AG19" s="112"/>
      <c r="AH19" s="112"/>
      <c r="AI19" s="112"/>
      <c r="AJ19" s="112"/>
      <c r="AK19" s="112"/>
    </row>
    <row r="20" spans="1:37" ht="15.75" x14ac:dyDescent="0.25">
      <c r="A20" s="402" t="s">
        <v>92</v>
      </c>
      <c r="B20" s="128"/>
      <c r="C20" s="128"/>
      <c r="D20" s="84"/>
      <c r="E20" s="84"/>
      <c r="F20" s="84"/>
      <c r="G20" s="84"/>
      <c r="H20" s="84"/>
      <c r="I20" s="84"/>
      <c r="J20" s="84"/>
      <c r="K20" s="128"/>
      <c r="L20" s="91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297"/>
      <c r="X20" s="130"/>
      <c r="Y20" s="92"/>
      <c r="Z20" s="92"/>
      <c r="AA20" s="107"/>
      <c r="AB20" s="107"/>
      <c r="AC20" s="107"/>
      <c r="AD20" s="107"/>
      <c r="AE20" s="107"/>
      <c r="AF20" s="85"/>
      <c r="AG20" s="112"/>
      <c r="AH20" s="112"/>
      <c r="AI20" s="112"/>
      <c r="AJ20" s="112"/>
      <c r="AK20" s="112"/>
    </row>
    <row r="21" spans="1:37" ht="15.75" x14ac:dyDescent="0.25">
      <c r="A21" s="136"/>
      <c r="B21" s="87" t="s">
        <v>93</v>
      </c>
      <c r="C21" s="110"/>
      <c r="D21" s="181"/>
      <c r="E21" s="181"/>
      <c r="F21" s="181"/>
      <c r="G21" s="181"/>
      <c r="H21" s="181"/>
      <c r="I21" s="181"/>
      <c r="J21" s="181"/>
      <c r="K21" s="110"/>
      <c r="L21" s="90"/>
      <c r="M21" s="310">
        <f>SUM(M22:M25)</f>
        <v>0</v>
      </c>
      <c r="N21" s="111"/>
      <c r="O21" s="310">
        <f>SUM(O22:O25)</f>
        <v>0</v>
      </c>
      <c r="P21" s="111"/>
      <c r="Q21" s="310">
        <f>SUM(Q22:Q25)</f>
        <v>0</v>
      </c>
      <c r="R21" s="111"/>
      <c r="S21" s="310">
        <f>SUM(S22:S25)</f>
        <v>0</v>
      </c>
      <c r="T21" s="111"/>
      <c r="U21" s="310">
        <f>SUM(U22:U25)</f>
        <v>0</v>
      </c>
      <c r="V21" s="111"/>
      <c r="W21" s="311">
        <f>SUM(M21:V21)</f>
        <v>0</v>
      </c>
      <c r="X21" s="130"/>
      <c r="Y21" s="92"/>
      <c r="Z21" s="92"/>
      <c r="AA21" s="107"/>
      <c r="AB21" s="107"/>
      <c r="AC21" s="107"/>
      <c r="AD21" s="107"/>
      <c r="AE21" s="107"/>
      <c r="AF21" s="85"/>
      <c r="AG21" s="112"/>
      <c r="AH21" s="112"/>
      <c r="AI21" s="112"/>
      <c r="AJ21" s="112"/>
      <c r="AK21" s="112"/>
    </row>
    <row r="22" spans="1:37" ht="15.75" x14ac:dyDescent="0.25">
      <c r="A22" s="136"/>
      <c r="B22" s="283" t="s">
        <v>94</v>
      </c>
      <c r="C22" s="85"/>
      <c r="D22" s="84"/>
      <c r="E22" s="84"/>
      <c r="F22" s="84"/>
      <c r="G22" s="84"/>
      <c r="H22" s="84"/>
      <c r="I22" s="84"/>
      <c r="J22" s="84"/>
      <c r="K22" s="85"/>
      <c r="L22" s="91"/>
      <c r="M22" s="312"/>
      <c r="N22" s="112"/>
      <c r="O22" s="312"/>
      <c r="P22" s="112"/>
      <c r="Q22" s="312"/>
      <c r="R22" s="112"/>
      <c r="S22" s="312"/>
      <c r="T22" s="112"/>
      <c r="U22" s="312"/>
      <c r="V22" s="112"/>
      <c r="W22" s="299">
        <f t="shared" ref="W22:W25" si="16">SUM(M22:V22)</f>
        <v>0</v>
      </c>
      <c r="X22" s="130"/>
      <c r="Y22" s="92"/>
      <c r="Z22" s="92"/>
      <c r="AA22" s="107"/>
      <c r="AB22" s="107"/>
      <c r="AC22" s="107"/>
      <c r="AD22" s="107"/>
      <c r="AE22" s="107"/>
      <c r="AF22" s="85"/>
      <c r="AG22" s="112"/>
      <c r="AH22" s="112"/>
      <c r="AI22" s="112"/>
      <c r="AJ22" s="112"/>
      <c r="AK22" s="112"/>
    </row>
    <row r="23" spans="1:37" ht="15.75" x14ac:dyDescent="0.25">
      <c r="A23" s="128"/>
      <c r="B23" s="283" t="s">
        <v>95</v>
      </c>
      <c r="C23" s="85"/>
      <c r="D23" s="84"/>
      <c r="E23" s="84"/>
      <c r="F23" s="84"/>
      <c r="G23" s="84"/>
      <c r="H23" s="84"/>
      <c r="I23" s="84"/>
      <c r="J23" s="84"/>
      <c r="K23" s="85"/>
      <c r="L23" s="91"/>
      <c r="M23" s="312"/>
      <c r="N23" s="112"/>
      <c r="O23" s="312"/>
      <c r="P23" s="112"/>
      <c r="Q23" s="312"/>
      <c r="R23" s="112"/>
      <c r="S23" s="312"/>
      <c r="T23" s="112"/>
      <c r="U23" s="312"/>
      <c r="V23" s="112"/>
      <c r="W23" s="299">
        <f t="shared" si="16"/>
        <v>0</v>
      </c>
      <c r="X23" s="130"/>
      <c r="Y23" s="92"/>
      <c r="Z23" s="92"/>
      <c r="AA23" s="107"/>
      <c r="AB23" s="107"/>
      <c r="AC23" s="107"/>
      <c r="AD23" s="107"/>
      <c r="AE23" s="107"/>
      <c r="AF23" s="85"/>
      <c r="AG23" s="112"/>
      <c r="AH23" s="112"/>
      <c r="AI23" s="112"/>
      <c r="AJ23" s="112"/>
      <c r="AK23" s="112"/>
    </row>
    <row r="24" spans="1:37" ht="15.75" x14ac:dyDescent="0.25">
      <c r="A24" s="128"/>
      <c r="B24" s="283"/>
      <c r="C24" s="85"/>
      <c r="D24" s="84"/>
      <c r="E24" s="84"/>
      <c r="F24" s="84"/>
      <c r="G24" s="84"/>
      <c r="H24" s="84"/>
      <c r="I24" s="84"/>
      <c r="J24" s="84"/>
      <c r="K24" s="85"/>
      <c r="L24" s="91"/>
      <c r="M24" s="312"/>
      <c r="N24" s="112"/>
      <c r="O24" s="312"/>
      <c r="P24" s="112"/>
      <c r="Q24" s="312"/>
      <c r="R24" s="112"/>
      <c r="S24" s="312"/>
      <c r="T24" s="112"/>
      <c r="U24" s="312"/>
      <c r="V24" s="112"/>
      <c r="W24" s="299">
        <f t="shared" si="16"/>
        <v>0</v>
      </c>
      <c r="X24" s="130"/>
      <c r="Y24" s="92"/>
      <c r="Z24" s="92"/>
      <c r="AA24" s="107"/>
      <c r="AB24" s="107"/>
      <c r="AC24" s="107"/>
      <c r="AD24" s="107"/>
      <c r="AE24" s="107"/>
      <c r="AF24" s="85"/>
      <c r="AG24" s="112"/>
      <c r="AH24" s="112"/>
      <c r="AI24" s="112"/>
      <c r="AJ24" s="112"/>
      <c r="AK24" s="112"/>
    </row>
    <row r="25" spans="1:37" ht="15.75" x14ac:dyDescent="0.25">
      <c r="A25" s="128"/>
      <c r="B25" s="284"/>
      <c r="C25" s="86"/>
      <c r="D25" s="100"/>
      <c r="E25" s="100"/>
      <c r="F25" s="100"/>
      <c r="G25" s="100"/>
      <c r="H25" s="100"/>
      <c r="I25" s="100"/>
      <c r="J25" s="100"/>
      <c r="K25" s="86"/>
      <c r="L25" s="93"/>
      <c r="M25" s="313"/>
      <c r="N25" s="314"/>
      <c r="O25" s="313"/>
      <c r="P25" s="314"/>
      <c r="Q25" s="313"/>
      <c r="R25" s="314"/>
      <c r="S25" s="313"/>
      <c r="T25" s="314"/>
      <c r="U25" s="313"/>
      <c r="V25" s="314"/>
      <c r="W25" s="301">
        <f t="shared" si="16"/>
        <v>0</v>
      </c>
      <c r="X25" s="130"/>
      <c r="Y25" s="92"/>
      <c r="Z25" s="92"/>
      <c r="AA25" s="107"/>
      <c r="AB25" s="107"/>
      <c r="AC25" s="107"/>
      <c r="AD25" s="107"/>
      <c r="AE25" s="107"/>
      <c r="AF25" s="85"/>
      <c r="AG25" s="112"/>
      <c r="AH25" s="112"/>
      <c r="AI25" s="112"/>
      <c r="AJ25" s="112"/>
      <c r="AK25" s="112"/>
    </row>
    <row r="26" spans="1:37" ht="15.75" x14ac:dyDescent="0.25">
      <c r="A26" s="128"/>
      <c r="B26" s="128"/>
      <c r="C26" s="128"/>
      <c r="D26" s="84"/>
      <c r="E26" s="84"/>
      <c r="F26" s="84"/>
      <c r="G26" s="84"/>
      <c r="H26" s="84"/>
      <c r="I26" s="84"/>
      <c r="J26" s="84"/>
      <c r="K26" s="128"/>
      <c r="L26" s="91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297"/>
      <c r="X26" s="130"/>
      <c r="Y26" s="92"/>
      <c r="Z26" s="92"/>
      <c r="AA26" s="107"/>
      <c r="AB26" s="107"/>
      <c r="AC26" s="107"/>
      <c r="AD26" s="107"/>
      <c r="AE26" s="107"/>
      <c r="AF26" s="85"/>
      <c r="AG26" s="112"/>
      <c r="AH26" s="112"/>
      <c r="AI26" s="112"/>
      <c r="AJ26" s="112"/>
      <c r="AK26" s="112"/>
    </row>
    <row r="27" spans="1:37" ht="15.75" x14ac:dyDescent="0.25">
      <c r="A27" s="402" t="s">
        <v>91</v>
      </c>
      <c r="B27" s="128"/>
      <c r="C27" s="128"/>
      <c r="D27" s="84"/>
      <c r="E27" s="84"/>
      <c r="F27" s="84"/>
      <c r="G27" s="84"/>
      <c r="H27" s="84"/>
      <c r="I27" s="84"/>
      <c r="J27" s="84"/>
      <c r="K27" s="128"/>
      <c r="L27" s="91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297"/>
      <c r="X27" s="130"/>
      <c r="Y27" s="92"/>
      <c r="Z27" s="92"/>
      <c r="AA27" s="107"/>
      <c r="AB27" s="107"/>
      <c r="AC27" s="107"/>
      <c r="AD27" s="107"/>
      <c r="AE27" s="107"/>
      <c r="AF27" s="85"/>
      <c r="AG27" s="112"/>
      <c r="AH27" s="112"/>
      <c r="AI27" s="112"/>
      <c r="AJ27" s="112"/>
      <c r="AK27" s="112"/>
    </row>
    <row r="28" spans="1:37" ht="15.75" x14ac:dyDescent="0.25">
      <c r="A28" s="174"/>
      <c r="B28" s="87" t="s">
        <v>5</v>
      </c>
      <c r="C28" s="88"/>
      <c r="D28" s="89"/>
      <c r="E28" s="89"/>
      <c r="F28" s="89"/>
      <c r="G28" s="89"/>
      <c r="H28" s="89"/>
      <c r="I28" s="89"/>
      <c r="J28" s="89"/>
      <c r="K28" s="88"/>
      <c r="L28" s="90"/>
      <c r="M28" s="310">
        <f>SUM(M29:M31)</f>
        <v>0</v>
      </c>
      <c r="N28" s="310"/>
      <c r="O28" s="310">
        <f>SUM(O29:O31)</f>
        <v>0</v>
      </c>
      <c r="P28" s="310"/>
      <c r="Q28" s="310">
        <f>SUM(Q29:Q31)</f>
        <v>0</v>
      </c>
      <c r="R28" s="310"/>
      <c r="S28" s="310">
        <f>SUM(S29:S31)</f>
        <v>0</v>
      </c>
      <c r="T28" s="310"/>
      <c r="U28" s="310">
        <f>SUM(U29:U31)</f>
        <v>0</v>
      </c>
      <c r="V28" s="310"/>
      <c r="W28" s="311">
        <f>SUM(M28:V28)</f>
        <v>0</v>
      </c>
      <c r="X28" s="126"/>
      <c r="Y28" s="92"/>
      <c r="Z28" s="92"/>
      <c r="AA28" s="107"/>
      <c r="AB28" s="107"/>
      <c r="AC28" s="107"/>
      <c r="AD28" s="107"/>
      <c r="AE28" s="107"/>
      <c r="AF28" s="85"/>
      <c r="AG28" s="112"/>
      <c r="AH28" s="112"/>
      <c r="AI28" s="112"/>
      <c r="AJ28" s="112"/>
      <c r="AK28" s="112"/>
    </row>
    <row r="29" spans="1:37" x14ac:dyDescent="0.2">
      <c r="A29" s="128"/>
      <c r="B29" s="24" t="s">
        <v>24</v>
      </c>
      <c r="C29" s="171"/>
      <c r="D29" s="84"/>
      <c r="E29" s="84"/>
      <c r="F29" s="84"/>
      <c r="G29" s="84"/>
      <c r="H29" s="84"/>
      <c r="I29" s="84"/>
      <c r="J29" s="84"/>
      <c r="K29" s="85"/>
      <c r="L29" s="85"/>
      <c r="M29" s="315"/>
      <c r="N29" s="112"/>
      <c r="O29" s="315"/>
      <c r="P29" s="112"/>
      <c r="Q29" s="315"/>
      <c r="R29" s="112"/>
      <c r="S29" s="315"/>
      <c r="T29" s="112"/>
      <c r="U29" s="315"/>
      <c r="V29" s="112"/>
      <c r="W29" s="299">
        <f>SUM(M29:V29)</f>
        <v>0</v>
      </c>
      <c r="X29" s="114"/>
      <c r="Z29" s="129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</row>
    <row r="30" spans="1:37" x14ac:dyDescent="0.2">
      <c r="A30" s="128"/>
      <c r="B30" s="24"/>
      <c r="C30" s="171"/>
      <c r="D30" s="84"/>
      <c r="E30" s="84"/>
      <c r="F30" s="84"/>
      <c r="G30" s="84"/>
      <c r="H30" s="84"/>
      <c r="I30" s="84"/>
      <c r="J30" s="84"/>
      <c r="K30" s="85"/>
      <c r="L30" s="85"/>
      <c r="M30" s="315"/>
      <c r="N30" s="112"/>
      <c r="O30" s="315"/>
      <c r="P30" s="112"/>
      <c r="Q30" s="315"/>
      <c r="R30" s="112"/>
      <c r="S30" s="315"/>
      <c r="T30" s="112"/>
      <c r="U30" s="315"/>
      <c r="V30" s="112"/>
      <c r="W30" s="299">
        <f>SUM(M30:V30)</f>
        <v>0</v>
      </c>
    </row>
    <row r="31" spans="1:37" x14ac:dyDescent="0.2">
      <c r="A31" s="128"/>
      <c r="B31" s="175"/>
      <c r="C31" s="176"/>
      <c r="D31" s="100"/>
      <c r="E31" s="100"/>
      <c r="F31" s="100"/>
      <c r="G31" s="100"/>
      <c r="H31" s="100"/>
      <c r="I31" s="100"/>
      <c r="J31" s="100"/>
      <c r="K31" s="86"/>
      <c r="L31" s="86"/>
      <c r="M31" s="316"/>
      <c r="N31" s="314"/>
      <c r="O31" s="316"/>
      <c r="P31" s="314"/>
      <c r="Q31" s="316"/>
      <c r="R31" s="314"/>
      <c r="S31" s="316"/>
      <c r="T31" s="314"/>
      <c r="U31" s="316"/>
      <c r="V31" s="314"/>
      <c r="W31" s="301">
        <f>SUM(M31:V31)</f>
        <v>0</v>
      </c>
      <c r="X31" s="132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ht="15.75" x14ac:dyDescent="0.25">
      <c r="A32" s="128"/>
      <c r="B32" s="128"/>
      <c r="C32" s="128"/>
      <c r="D32" s="84"/>
      <c r="E32" s="84"/>
      <c r="F32" s="84"/>
      <c r="G32" s="84"/>
      <c r="H32" s="84"/>
      <c r="I32" s="84"/>
      <c r="J32" s="84"/>
      <c r="K32" s="128"/>
      <c r="L32" s="91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297"/>
    </row>
    <row r="33" spans="1:37" ht="15.75" x14ac:dyDescent="0.25">
      <c r="A33" s="174"/>
      <c r="B33" s="87" t="s">
        <v>6</v>
      </c>
      <c r="C33" s="88"/>
      <c r="D33" s="89"/>
      <c r="E33" s="89"/>
      <c r="F33" s="89"/>
      <c r="G33" s="89"/>
      <c r="H33" s="89"/>
      <c r="I33" s="89"/>
      <c r="J33" s="89"/>
      <c r="K33" s="88"/>
      <c r="L33" s="90"/>
      <c r="M33" s="310">
        <f>SUM(M34:M36)</f>
        <v>0</v>
      </c>
      <c r="N33" s="310"/>
      <c r="O33" s="310">
        <f>SUM(O34:O36)</f>
        <v>0</v>
      </c>
      <c r="P33" s="310"/>
      <c r="Q33" s="310">
        <f>SUM(Q34:Q36)</f>
        <v>0</v>
      </c>
      <c r="R33" s="310"/>
      <c r="S33" s="310">
        <f>SUM(S34:S36)</f>
        <v>0</v>
      </c>
      <c r="T33" s="310"/>
      <c r="U33" s="310">
        <f>SUM(U34:U36)</f>
        <v>0</v>
      </c>
      <c r="V33" s="310"/>
      <c r="W33" s="311">
        <f>SUM(M33:V33)</f>
        <v>0</v>
      </c>
      <c r="X33" s="132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</row>
    <row r="34" spans="1:37" ht="15.75" x14ac:dyDescent="0.25">
      <c r="A34" s="128"/>
      <c r="B34" s="24" t="s">
        <v>24</v>
      </c>
      <c r="C34" s="171"/>
      <c r="D34" s="84"/>
      <c r="E34" s="84"/>
      <c r="F34" s="84"/>
      <c r="G34" s="84"/>
      <c r="H34" s="84"/>
      <c r="I34" s="84"/>
      <c r="J34" s="84"/>
      <c r="K34" s="85"/>
      <c r="L34" s="91"/>
      <c r="M34" s="317"/>
      <c r="N34" s="318"/>
      <c r="O34" s="315"/>
      <c r="P34" s="112"/>
      <c r="Q34" s="315"/>
      <c r="R34" s="112"/>
      <c r="S34" s="315"/>
      <c r="T34" s="112"/>
      <c r="U34" s="315"/>
      <c r="V34" s="112"/>
      <c r="W34" s="299">
        <f>SUM(M34:V34)</f>
        <v>0</v>
      </c>
      <c r="X34" s="133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</row>
    <row r="35" spans="1:37" ht="15.75" x14ac:dyDescent="0.25">
      <c r="A35" s="128"/>
      <c r="B35" s="24"/>
      <c r="C35" s="171"/>
      <c r="D35" s="84"/>
      <c r="E35" s="84"/>
      <c r="F35" s="84"/>
      <c r="G35" s="84"/>
      <c r="H35" s="84"/>
      <c r="I35" s="84"/>
      <c r="J35" s="84"/>
      <c r="K35" s="85"/>
      <c r="L35" s="91"/>
      <c r="M35" s="317"/>
      <c r="N35" s="318"/>
      <c r="O35" s="315"/>
      <c r="P35" s="112"/>
      <c r="Q35" s="315"/>
      <c r="R35" s="112"/>
      <c r="S35" s="315"/>
      <c r="T35" s="112"/>
      <c r="U35" s="315"/>
      <c r="V35" s="112"/>
      <c r="W35" s="299">
        <f>SUM(M35:V35)</f>
        <v>0</v>
      </c>
      <c r="X35" s="133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</row>
    <row r="36" spans="1:37" ht="15.75" x14ac:dyDescent="0.25">
      <c r="A36" s="85"/>
      <c r="B36" s="32"/>
      <c r="C36" s="177"/>
      <c r="D36" s="100"/>
      <c r="E36" s="100"/>
      <c r="F36" s="100"/>
      <c r="G36" s="100"/>
      <c r="H36" s="100"/>
      <c r="I36" s="100"/>
      <c r="J36" s="100"/>
      <c r="K36" s="86"/>
      <c r="L36" s="93"/>
      <c r="M36" s="319"/>
      <c r="N36" s="320"/>
      <c r="O36" s="316"/>
      <c r="P36" s="314"/>
      <c r="Q36" s="316"/>
      <c r="R36" s="314"/>
      <c r="S36" s="316"/>
      <c r="T36" s="314"/>
      <c r="U36" s="316"/>
      <c r="V36" s="314"/>
      <c r="W36" s="301">
        <f>SUM(M36:V36)</f>
        <v>0</v>
      </c>
    </row>
    <row r="37" spans="1:37" ht="15.75" x14ac:dyDescent="0.25">
      <c r="A37" s="128"/>
      <c r="B37" s="128"/>
      <c r="C37" s="128"/>
      <c r="D37" s="84"/>
      <c r="E37" s="84"/>
      <c r="F37" s="84"/>
      <c r="G37" s="84"/>
      <c r="H37" s="84"/>
      <c r="I37" s="84"/>
      <c r="J37" s="84"/>
      <c r="K37" s="128"/>
      <c r="L37" s="91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297"/>
    </row>
    <row r="38" spans="1:37" ht="15.75" x14ac:dyDescent="0.25">
      <c r="A38" s="174"/>
      <c r="B38" s="87" t="s">
        <v>7</v>
      </c>
      <c r="C38" s="88"/>
      <c r="D38" s="96"/>
      <c r="E38" s="96"/>
      <c r="F38" s="96"/>
      <c r="G38" s="96"/>
      <c r="H38" s="96"/>
      <c r="I38" s="96"/>
      <c r="J38" s="96"/>
      <c r="K38" s="88"/>
      <c r="L38" s="90"/>
      <c r="M38" s="310">
        <f>SUM(M39:M41)</f>
        <v>0</v>
      </c>
      <c r="N38" s="310"/>
      <c r="O38" s="310">
        <f>SUM(O39:O41)</f>
        <v>0</v>
      </c>
      <c r="P38" s="310"/>
      <c r="Q38" s="310">
        <f>SUM(Q39:Q41)</f>
        <v>0</v>
      </c>
      <c r="R38" s="310"/>
      <c r="S38" s="310">
        <f>SUM(S39:S41)</f>
        <v>0</v>
      </c>
      <c r="T38" s="310"/>
      <c r="U38" s="310">
        <f>SUM(U39:U41)</f>
        <v>0</v>
      </c>
      <c r="V38" s="310"/>
      <c r="W38" s="311">
        <f>SUM(M38:V38)</f>
        <v>0</v>
      </c>
      <c r="X38" s="132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ht="15.75" x14ac:dyDescent="0.25">
      <c r="A39" s="128"/>
      <c r="B39" s="24" t="s">
        <v>24</v>
      </c>
      <c r="C39" s="171"/>
      <c r="D39" s="84"/>
      <c r="E39" s="84"/>
      <c r="F39" s="84"/>
      <c r="G39" s="84"/>
      <c r="H39" s="84"/>
      <c r="I39" s="84"/>
      <c r="J39" s="84"/>
      <c r="K39" s="85"/>
      <c r="L39" s="91"/>
      <c r="M39" s="317"/>
      <c r="N39" s="318"/>
      <c r="O39" s="315"/>
      <c r="P39" s="112"/>
      <c r="Q39" s="315"/>
      <c r="R39" s="112"/>
      <c r="S39" s="315"/>
      <c r="T39" s="112"/>
      <c r="U39" s="315"/>
      <c r="V39" s="112"/>
      <c r="W39" s="299">
        <f>SUM(M39:V39)</f>
        <v>0</v>
      </c>
    </row>
    <row r="40" spans="1:37" ht="15.75" x14ac:dyDescent="0.25">
      <c r="A40" s="128"/>
      <c r="B40" s="24"/>
      <c r="C40" s="171"/>
      <c r="D40" s="84"/>
      <c r="E40" s="84"/>
      <c r="F40" s="84"/>
      <c r="G40" s="84"/>
      <c r="H40" s="84"/>
      <c r="I40" s="84"/>
      <c r="J40" s="84"/>
      <c r="K40" s="85"/>
      <c r="L40" s="91"/>
      <c r="M40" s="317"/>
      <c r="N40" s="318"/>
      <c r="O40" s="315"/>
      <c r="P40" s="112"/>
      <c r="Q40" s="315"/>
      <c r="R40" s="112"/>
      <c r="S40" s="315"/>
      <c r="T40" s="112"/>
      <c r="U40" s="315"/>
      <c r="V40" s="112"/>
      <c r="W40" s="299">
        <f>SUM(M40:V40)</f>
        <v>0</v>
      </c>
    </row>
    <row r="41" spans="1:37" ht="15.75" x14ac:dyDescent="0.25">
      <c r="A41" s="128"/>
      <c r="B41" s="32"/>
      <c r="C41" s="177"/>
      <c r="D41" s="100"/>
      <c r="E41" s="100"/>
      <c r="F41" s="100"/>
      <c r="G41" s="100"/>
      <c r="H41" s="100"/>
      <c r="I41" s="100"/>
      <c r="J41" s="100"/>
      <c r="K41" s="86"/>
      <c r="L41" s="93"/>
      <c r="M41" s="319"/>
      <c r="N41" s="320"/>
      <c r="O41" s="316"/>
      <c r="P41" s="314"/>
      <c r="Q41" s="316"/>
      <c r="R41" s="314"/>
      <c r="S41" s="316"/>
      <c r="T41" s="314"/>
      <c r="U41" s="316"/>
      <c r="V41" s="314"/>
      <c r="W41" s="301">
        <f>SUM(M41:V41)</f>
        <v>0</v>
      </c>
      <c r="X41" s="134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</row>
    <row r="42" spans="1:37" ht="15.75" x14ac:dyDescent="0.25">
      <c r="A42" s="128"/>
      <c r="B42" s="128"/>
      <c r="C42" s="128"/>
      <c r="D42" s="84"/>
      <c r="E42" s="84"/>
      <c r="F42" s="84"/>
      <c r="G42" s="84"/>
      <c r="H42" s="84"/>
      <c r="I42" s="84"/>
      <c r="J42" s="84"/>
      <c r="K42" s="128"/>
      <c r="L42" s="91"/>
      <c r="M42" s="309"/>
      <c r="N42" s="309"/>
      <c r="O42" s="309"/>
      <c r="P42" s="309"/>
      <c r="Q42" s="309"/>
      <c r="R42" s="309"/>
      <c r="S42" s="309"/>
      <c r="T42" s="111"/>
      <c r="U42" s="309"/>
      <c r="V42" s="111"/>
      <c r="W42" s="112"/>
    </row>
    <row r="43" spans="1:37" ht="15.75" x14ac:dyDescent="0.25">
      <c r="A43" s="174"/>
      <c r="B43" s="87" t="s">
        <v>8</v>
      </c>
      <c r="C43" s="88"/>
      <c r="D43" s="96"/>
      <c r="E43" s="96"/>
      <c r="F43" s="96"/>
      <c r="G43" s="96"/>
      <c r="H43" s="96"/>
      <c r="I43" s="96"/>
      <c r="J43" s="96"/>
      <c r="K43" s="110"/>
      <c r="L43" s="90"/>
      <c r="M43" s="310">
        <f>SUM(M44:M49)</f>
        <v>0</v>
      </c>
      <c r="N43" s="310"/>
      <c r="O43" s="310">
        <f>SUM(O44:O49)</f>
        <v>0</v>
      </c>
      <c r="P43" s="310"/>
      <c r="Q43" s="310">
        <f>SUM(Q44:Q49)</f>
        <v>0</v>
      </c>
      <c r="R43" s="310"/>
      <c r="S43" s="310">
        <f>SUM(S44:S49)</f>
        <v>0</v>
      </c>
      <c r="T43" s="310"/>
      <c r="U43" s="310">
        <f>SUM(U44:U49)</f>
        <v>0</v>
      </c>
      <c r="V43" s="310"/>
      <c r="W43" s="311">
        <f t="shared" ref="W43:W49" si="17">SUM(M43:V43)</f>
        <v>0</v>
      </c>
      <c r="X43" s="132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</row>
    <row r="44" spans="1:37" ht="15.75" x14ac:dyDescent="0.25">
      <c r="A44" s="174"/>
      <c r="B44" s="24" t="s">
        <v>24</v>
      </c>
      <c r="C44" s="171"/>
      <c r="D44" s="101"/>
      <c r="E44" s="101"/>
      <c r="F44" s="101"/>
      <c r="G44" s="101"/>
      <c r="H44" s="101"/>
      <c r="I44" s="101"/>
      <c r="J44" s="101"/>
      <c r="K44" s="85"/>
      <c r="L44" s="91"/>
      <c r="M44" s="315"/>
      <c r="N44" s="112"/>
      <c r="O44" s="315"/>
      <c r="P44" s="112"/>
      <c r="Q44" s="315"/>
      <c r="R44" s="112"/>
      <c r="S44" s="315"/>
      <c r="T44" s="112"/>
      <c r="U44" s="315"/>
      <c r="V44" s="112"/>
      <c r="W44" s="299">
        <f t="shared" si="17"/>
        <v>0</v>
      </c>
    </row>
    <row r="45" spans="1:37" ht="15.75" x14ac:dyDescent="0.25">
      <c r="A45" s="174"/>
      <c r="B45" s="24"/>
      <c r="C45" s="171"/>
      <c r="D45" s="101"/>
      <c r="E45" s="101"/>
      <c r="F45" s="101"/>
      <c r="G45" s="101"/>
      <c r="H45" s="101"/>
      <c r="I45" s="101"/>
      <c r="J45" s="101"/>
      <c r="K45" s="85"/>
      <c r="L45" s="91"/>
      <c r="M45" s="315"/>
      <c r="N45" s="112"/>
      <c r="O45" s="315"/>
      <c r="P45" s="112"/>
      <c r="Q45" s="315"/>
      <c r="R45" s="112"/>
      <c r="S45" s="315"/>
      <c r="T45" s="112"/>
      <c r="U45" s="315"/>
      <c r="V45" s="112"/>
      <c r="W45" s="299">
        <f t="shared" si="17"/>
        <v>0</v>
      </c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</row>
    <row r="46" spans="1:37" ht="15.75" x14ac:dyDescent="0.25">
      <c r="A46" s="174"/>
      <c r="B46" s="24"/>
      <c r="C46" s="171"/>
      <c r="D46" s="84"/>
      <c r="E46" s="101"/>
      <c r="F46" s="101"/>
      <c r="G46" s="101"/>
      <c r="H46" s="101"/>
      <c r="I46" s="101"/>
      <c r="J46" s="101"/>
      <c r="K46" s="102"/>
      <c r="L46" s="91"/>
      <c r="M46" s="315"/>
      <c r="N46" s="112"/>
      <c r="O46" s="315"/>
      <c r="P46" s="112"/>
      <c r="Q46" s="315"/>
      <c r="R46" s="112"/>
      <c r="S46" s="315"/>
      <c r="T46" s="112"/>
      <c r="U46" s="315"/>
      <c r="V46" s="298"/>
      <c r="W46" s="299">
        <f t="shared" si="17"/>
        <v>0</v>
      </c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</row>
    <row r="47" spans="1:37" ht="15.75" x14ac:dyDescent="0.25">
      <c r="A47" s="174"/>
      <c r="B47" s="97"/>
      <c r="C47" s="178"/>
      <c r="D47" s="84"/>
      <c r="E47" s="101"/>
      <c r="F47" s="101"/>
      <c r="G47" s="101"/>
      <c r="H47" s="101"/>
      <c r="I47" s="101"/>
      <c r="J47" s="101"/>
      <c r="K47" s="102"/>
      <c r="L47" s="91"/>
      <c r="M47" s="315"/>
      <c r="N47" s="112"/>
      <c r="O47" s="315"/>
      <c r="P47" s="112"/>
      <c r="Q47" s="315"/>
      <c r="R47" s="112"/>
      <c r="S47" s="315"/>
      <c r="T47" s="112"/>
      <c r="U47" s="315"/>
      <c r="V47" s="112"/>
      <c r="W47" s="299">
        <f t="shared" si="17"/>
        <v>0</v>
      </c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</row>
    <row r="48" spans="1:37" ht="15.75" x14ac:dyDescent="0.25">
      <c r="A48" s="174"/>
      <c r="B48" s="97"/>
      <c r="C48" s="178"/>
      <c r="D48" s="84"/>
      <c r="E48" s="101"/>
      <c r="F48" s="101"/>
      <c r="G48" s="101"/>
      <c r="H48" s="101"/>
      <c r="I48" s="101"/>
      <c r="J48" s="101"/>
      <c r="K48" s="102"/>
      <c r="L48" s="91"/>
      <c r="M48" s="315"/>
      <c r="N48" s="112"/>
      <c r="O48" s="315"/>
      <c r="P48" s="112"/>
      <c r="Q48" s="315"/>
      <c r="R48" s="112"/>
      <c r="S48" s="315"/>
      <c r="T48" s="112"/>
      <c r="U48" s="315"/>
      <c r="V48" s="112"/>
      <c r="W48" s="299">
        <f t="shared" si="17"/>
        <v>0</v>
      </c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</row>
    <row r="49" spans="1:37" ht="15.75" x14ac:dyDescent="0.25">
      <c r="A49" s="174"/>
      <c r="B49" s="98"/>
      <c r="C49" s="179"/>
      <c r="D49" s="100"/>
      <c r="E49" s="104"/>
      <c r="F49" s="104"/>
      <c r="G49" s="104"/>
      <c r="H49" s="104"/>
      <c r="I49" s="104"/>
      <c r="J49" s="104"/>
      <c r="K49" s="103"/>
      <c r="L49" s="93"/>
      <c r="M49" s="321"/>
      <c r="N49" s="322"/>
      <c r="O49" s="321"/>
      <c r="P49" s="322"/>
      <c r="Q49" s="321"/>
      <c r="R49" s="322"/>
      <c r="S49" s="321"/>
      <c r="T49" s="322"/>
      <c r="U49" s="321"/>
      <c r="V49" s="322"/>
      <c r="W49" s="301">
        <f t="shared" si="17"/>
        <v>0</v>
      </c>
    </row>
    <row r="50" spans="1:37" ht="15.75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74"/>
      <c r="L50" s="138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4"/>
      <c r="X50" s="13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</row>
    <row r="51" spans="1:37" ht="15.75" x14ac:dyDescent="0.25">
      <c r="A51" s="136"/>
      <c r="B51" s="87" t="s">
        <v>9</v>
      </c>
      <c r="C51" s="88"/>
      <c r="D51" s="96"/>
      <c r="E51" s="96"/>
      <c r="F51" s="96"/>
      <c r="G51" s="96"/>
      <c r="H51" s="96"/>
      <c r="I51" s="96"/>
      <c r="J51" s="96"/>
      <c r="K51" s="88"/>
      <c r="L51" s="90"/>
      <c r="M51" s="310">
        <f>SUM(M52:M55)</f>
        <v>0</v>
      </c>
      <c r="N51" s="310"/>
      <c r="O51" s="310">
        <f>SUM(O52:O55)</f>
        <v>0</v>
      </c>
      <c r="P51" s="310"/>
      <c r="Q51" s="310">
        <f>SUM(Q52:Q55)</f>
        <v>0</v>
      </c>
      <c r="R51" s="310"/>
      <c r="S51" s="310">
        <f>SUM(S52:S55)</f>
        <v>0</v>
      </c>
      <c r="T51" s="310"/>
      <c r="U51" s="310">
        <f>SUM(U52:U55)</f>
        <v>0</v>
      </c>
      <c r="V51" s="310"/>
      <c r="W51" s="311">
        <f>SUM(M51:V51)</f>
        <v>0</v>
      </c>
      <c r="X51" s="13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</row>
    <row r="52" spans="1:37" ht="15.75" x14ac:dyDescent="0.25">
      <c r="A52" s="128"/>
      <c r="B52" s="24" t="s">
        <v>24</v>
      </c>
      <c r="C52" s="171"/>
      <c r="D52" s="84"/>
      <c r="E52" s="84"/>
      <c r="F52" s="84"/>
      <c r="G52" s="84"/>
      <c r="H52" s="84"/>
      <c r="I52" s="84"/>
      <c r="J52" s="84"/>
      <c r="K52" s="85"/>
      <c r="L52" s="91"/>
      <c r="M52" s="325"/>
      <c r="N52" s="326"/>
      <c r="O52" s="325"/>
      <c r="P52" s="326"/>
      <c r="Q52" s="325"/>
      <c r="R52" s="326"/>
      <c r="S52" s="325"/>
      <c r="T52" s="326"/>
      <c r="U52" s="325"/>
      <c r="V52" s="326"/>
      <c r="W52" s="299">
        <f>SUM(M52:V52)</f>
        <v>0</v>
      </c>
      <c r="X52" s="135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</row>
    <row r="53" spans="1:37" ht="15.75" x14ac:dyDescent="0.25">
      <c r="A53" s="128"/>
      <c r="B53" s="24"/>
      <c r="C53" s="171"/>
      <c r="D53" s="84"/>
      <c r="E53" s="84"/>
      <c r="F53" s="84"/>
      <c r="G53" s="84"/>
      <c r="H53" s="84"/>
      <c r="I53" s="84"/>
      <c r="J53" s="84"/>
      <c r="K53" s="85"/>
      <c r="L53" s="91"/>
      <c r="M53" s="325"/>
      <c r="N53" s="326"/>
      <c r="O53" s="325"/>
      <c r="P53" s="326"/>
      <c r="Q53" s="325"/>
      <c r="R53" s="326"/>
      <c r="S53" s="325" t="s">
        <v>11</v>
      </c>
      <c r="T53" s="326"/>
      <c r="U53" s="325" t="s">
        <v>11</v>
      </c>
      <c r="V53" s="326"/>
      <c r="W53" s="299">
        <f>SUM(M53:V53)</f>
        <v>0</v>
      </c>
      <c r="X53" s="132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</row>
    <row r="54" spans="1:37" ht="15.75" x14ac:dyDescent="0.25">
      <c r="A54" s="128"/>
      <c r="B54" s="24"/>
      <c r="C54" s="171"/>
      <c r="D54" s="84"/>
      <c r="E54" s="84"/>
      <c r="F54" s="84"/>
      <c r="G54" s="84"/>
      <c r="H54" s="84"/>
      <c r="I54" s="84"/>
      <c r="J54" s="84"/>
      <c r="K54" s="85"/>
      <c r="L54" s="91"/>
      <c r="M54" s="325"/>
      <c r="N54" s="318"/>
      <c r="O54" s="325"/>
      <c r="P54" s="318"/>
      <c r="Q54" s="325"/>
      <c r="R54" s="318"/>
      <c r="S54" s="325"/>
      <c r="T54" s="318"/>
      <c r="U54" s="325"/>
      <c r="V54" s="318"/>
      <c r="W54" s="299">
        <f>SUM(M54:V54)</f>
        <v>0</v>
      </c>
      <c r="X54" s="132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</row>
    <row r="55" spans="1:37" ht="15.75" x14ac:dyDescent="0.25">
      <c r="A55" s="128"/>
      <c r="B55" s="32"/>
      <c r="C55" s="177"/>
      <c r="D55" s="100"/>
      <c r="E55" s="100"/>
      <c r="F55" s="100"/>
      <c r="G55" s="100"/>
      <c r="H55" s="100"/>
      <c r="I55" s="100"/>
      <c r="J55" s="100"/>
      <c r="K55" s="86"/>
      <c r="L55" s="93"/>
      <c r="M55" s="327"/>
      <c r="N55" s="328"/>
      <c r="O55" s="327"/>
      <c r="P55" s="328"/>
      <c r="Q55" s="327"/>
      <c r="R55" s="328"/>
      <c r="S55" s="327"/>
      <c r="T55" s="328"/>
      <c r="U55" s="327"/>
      <c r="V55" s="328"/>
      <c r="W55" s="301">
        <f>SUM(M55:V55)</f>
        <v>0</v>
      </c>
      <c r="X55" s="132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</row>
    <row r="56" spans="1:37" ht="15.75" x14ac:dyDescent="0.25">
      <c r="A56" s="128"/>
      <c r="B56" s="85"/>
      <c r="C56" s="85"/>
      <c r="D56" s="84"/>
      <c r="E56" s="84"/>
      <c r="F56" s="84"/>
      <c r="G56" s="84"/>
      <c r="H56" s="84"/>
      <c r="I56" s="84"/>
      <c r="J56" s="84"/>
      <c r="K56" s="85"/>
      <c r="L56" s="91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18"/>
      <c r="X56" s="137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</row>
    <row r="57" spans="1:37" ht="16.5" thickBot="1" x14ac:dyDescent="0.3">
      <c r="A57" s="128"/>
      <c r="B57" s="180"/>
      <c r="C57" s="110"/>
      <c r="D57" s="181"/>
      <c r="E57" s="181"/>
      <c r="F57" s="181"/>
      <c r="G57" s="181"/>
      <c r="H57" s="181"/>
      <c r="I57" s="181"/>
      <c r="J57" s="181"/>
      <c r="K57" s="110"/>
      <c r="L57" s="90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30"/>
      <c r="X57" s="132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</row>
    <row r="58" spans="1:37" ht="15.75" x14ac:dyDescent="0.25">
      <c r="A58" s="136"/>
      <c r="B58" s="182" t="s">
        <v>45</v>
      </c>
      <c r="C58" s="183"/>
      <c r="D58" s="184"/>
      <c r="E58" s="184"/>
      <c r="F58" s="184"/>
      <c r="G58" s="184"/>
      <c r="H58" s="184"/>
      <c r="I58" s="184"/>
      <c r="J58" s="184"/>
      <c r="K58" s="183"/>
      <c r="L58" s="185"/>
      <c r="M58" s="331">
        <f>SUM(M18,M21,M28,M33,M38,M43,M51)</f>
        <v>0</v>
      </c>
      <c r="N58" s="332"/>
      <c r="O58" s="331">
        <f>SUM(O18,O21,O28,O33,O38,O43,O51)</f>
        <v>0</v>
      </c>
      <c r="P58" s="332"/>
      <c r="Q58" s="331">
        <f>SUM(Q18,Q21,Q28,Q33,Q38,Q43,Q51)</f>
        <v>0</v>
      </c>
      <c r="R58" s="332"/>
      <c r="S58" s="331">
        <f>SUM(S18,S21,S28,S33,S38,S43,S51)</f>
        <v>0</v>
      </c>
      <c r="T58" s="332"/>
      <c r="U58" s="331">
        <f>SUM(U18,U21,U28,U33,U38,U43,U51)</f>
        <v>0</v>
      </c>
      <c r="V58" s="332"/>
      <c r="W58" s="333">
        <f>SUM(W18,W21,W28,W33,W38,W43,W51)</f>
        <v>0</v>
      </c>
      <c r="X58" s="114"/>
    </row>
    <row r="59" spans="1:37" ht="15.75" x14ac:dyDescent="0.25">
      <c r="A59" s="136"/>
      <c r="B59" s="172"/>
      <c r="C59" s="103"/>
      <c r="D59" s="173"/>
      <c r="E59" s="173"/>
      <c r="F59" s="173"/>
      <c r="G59" s="173"/>
      <c r="H59" s="173"/>
      <c r="I59" s="173"/>
      <c r="J59" s="173"/>
      <c r="K59" s="103"/>
      <c r="L59" s="93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34"/>
    </row>
    <row r="60" spans="1:37" ht="15.75" x14ac:dyDescent="0.25">
      <c r="A60" s="128"/>
      <c r="B60" s="128"/>
      <c r="C60" s="128"/>
      <c r="D60" s="84"/>
      <c r="E60" s="84"/>
      <c r="F60" s="84"/>
      <c r="G60" s="84"/>
      <c r="H60" s="84"/>
      <c r="I60" s="84"/>
      <c r="J60" s="84"/>
      <c r="K60" s="128"/>
      <c r="L60" s="91"/>
      <c r="M60" s="309"/>
      <c r="N60" s="309"/>
      <c r="O60" s="309"/>
      <c r="P60" s="309"/>
      <c r="Q60" s="309"/>
      <c r="R60" s="309"/>
      <c r="S60" s="112"/>
      <c r="T60" s="112"/>
      <c r="U60" s="112"/>
      <c r="V60" s="112"/>
      <c r="W60" s="112"/>
    </row>
    <row r="61" spans="1:37" ht="15.75" x14ac:dyDescent="0.25">
      <c r="A61" s="128"/>
      <c r="B61" s="128"/>
      <c r="C61" s="234"/>
      <c r="D61" s="233" t="s">
        <v>12</v>
      </c>
      <c r="E61" s="230" t="s">
        <v>13</v>
      </c>
      <c r="F61" s="230" t="s">
        <v>14</v>
      </c>
      <c r="G61" s="230" t="s">
        <v>15</v>
      </c>
      <c r="H61" s="230" t="s">
        <v>16</v>
      </c>
      <c r="I61" s="84"/>
      <c r="J61" s="84"/>
      <c r="K61" s="128"/>
      <c r="L61" s="91"/>
      <c r="M61" s="309"/>
      <c r="N61" s="309"/>
      <c r="O61" s="309"/>
      <c r="P61" s="309"/>
      <c r="Q61" s="309"/>
      <c r="R61" s="309"/>
      <c r="S61" s="112"/>
      <c r="T61" s="112"/>
      <c r="U61" s="112"/>
      <c r="V61" s="112"/>
      <c r="W61" s="112"/>
    </row>
    <row r="62" spans="1:37" ht="15.75" x14ac:dyDescent="0.25">
      <c r="A62" s="128"/>
      <c r="B62" s="186" t="s">
        <v>26</v>
      </c>
      <c r="C62" s="187"/>
      <c r="D62" s="188"/>
      <c r="E62" s="188"/>
      <c r="F62" s="188"/>
      <c r="G62" s="188"/>
      <c r="H62" s="188"/>
      <c r="I62" s="188"/>
      <c r="J62" s="188"/>
      <c r="K62" s="189"/>
      <c r="L62" s="190"/>
      <c r="M62" s="335">
        <f>SUM(M58)</f>
        <v>0</v>
      </c>
      <c r="N62" s="335"/>
      <c r="O62" s="335">
        <f>SUM(O58)</f>
        <v>0</v>
      </c>
      <c r="P62" s="335"/>
      <c r="Q62" s="335">
        <f>SUM(Q58)</f>
        <v>0</v>
      </c>
      <c r="R62" s="335"/>
      <c r="S62" s="335">
        <f>SUM(S58)</f>
        <v>0</v>
      </c>
      <c r="T62" s="335"/>
      <c r="U62" s="335">
        <f>SUM(U58)</f>
        <v>0</v>
      </c>
      <c r="V62" s="335"/>
      <c r="W62" s="336">
        <f>SUM(M62:V62)</f>
        <v>0</v>
      </c>
    </row>
    <row r="63" spans="1:37" ht="15.75" x14ac:dyDescent="0.25">
      <c r="A63" s="128"/>
      <c r="B63" s="141" t="s">
        <v>20</v>
      </c>
      <c r="C63" s="235"/>
      <c r="D63" s="231">
        <v>0</v>
      </c>
      <c r="E63" s="232">
        <v>0</v>
      </c>
      <c r="F63" s="232">
        <v>0</v>
      </c>
      <c r="G63" s="232">
        <v>0</v>
      </c>
      <c r="H63" s="232">
        <v>0</v>
      </c>
      <c r="I63" s="84"/>
      <c r="J63" s="84"/>
      <c r="K63" s="85"/>
      <c r="L63" s="91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8"/>
    </row>
    <row r="64" spans="1:37" ht="23.25" customHeight="1" x14ac:dyDescent="0.25">
      <c r="A64" s="128"/>
      <c r="B64" s="182" t="s">
        <v>98</v>
      </c>
      <c r="C64" s="183"/>
      <c r="D64" s="191"/>
      <c r="E64" s="192"/>
      <c r="F64" s="192"/>
      <c r="G64" s="192"/>
      <c r="H64" s="192"/>
      <c r="I64" s="192"/>
      <c r="J64" s="192"/>
      <c r="K64" s="191"/>
      <c r="L64" s="185"/>
      <c r="M64" s="332">
        <f>(M62-M30)*$D$63</f>
        <v>0</v>
      </c>
      <c r="N64" s="332"/>
      <c r="O64" s="332">
        <f>(O62-O30)*$D$63</f>
        <v>0</v>
      </c>
      <c r="P64" s="332"/>
      <c r="Q64" s="332">
        <f>(Q62-Q30)*$D$63</f>
        <v>0</v>
      </c>
      <c r="R64" s="332"/>
      <c r="S64" s="332">
        <f>S62*$G$63</f>
        <v>0</v>
      </c>
      <c r="T64" s="332"/>
      <c r="U64" s="332">
        <f>U62*$H$63</f>
        <v>0</v>
      </c>
      <c r="V64" s="332"/>
      <c r="W64" s="339">
        <f>SUM(M64:V64)</f>
        <v>0</v>
      </c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</row>
    <row r="65" spans="1:37" ht="15.75" x14ac:dyDescent="0.25">
      <c r="A65" s="128"/>
      <c r="B65" s="344" t="s">
        <v>97</v>
      </c>
      <c r="C65" s="183"/>
      <c r="D65" s="191"/>
      <c r="E65" s="192"/>
      <c r="F65" s="192"/>
      <c r="G65" s="192"/>
      <c r="H65" s="192"/>
      <c r="I65" s="192"/>
      <c r="J65" s="192"/>
      <c r="K65" s="191"/>
      <c r="L65" s="185"/>
      <c r="M65" s="349"/>
      <c r="N65" s="332"/>
      <c r="O65" s="349"/>
      <c r="P65" s="332"/>
      <c r="Q65" s="349"/>
      <c r="R65" s="332"/>
      <c r="S65" s="349"/>
      <c r="T65" s="332"/>
      <c r="U65" s="349"/>
      <c r="V65" s="332"/>
      <c r="W65" s="350">
        <f>SUM(M65:V65)</f>
        <v>0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</row>
    <row r="66" spans="1:37" ht="15.75" x14ac:dyDescent="0.25">
      <c r="A66" s="128"/>
      <c r="B66" s="344" t="s">
        <v>96</v>
      </c>
      <c r="C66" s="345"/>
      <c r="D66" s="346"/>
      <c r="E66" s="346"/>
      <c r="F66" s="346"/>
      <c r="G66" s="346"/>
      <c r="H66" s="346"/>
      <c r="I66" s="346"/>
      <c r="J66" s="346"/>
      <c r="K66" s="345"/>
      <c r="L66" s="347"/>
      <c r="M66" s="353">
        <f>SUM(M64:M65)</f>
        <v>0</v>
      </c>
      <c r="N66" s="348"/>
      <c r="O66" s="353">
        <f>SUM(O64:O65)</f>
        <v>0</v>
      </c>
      <c r="P66" s="348"/>
      <c r="Q66" s="353">
        <f>SUM(Q64:Q65)</f>
        <v>0</v>
      </c>
      <c r="R66" s="348"/>
      <c r="S66" s="353">
        <f>SUM(S64:S65)</f>
        <v>0</v>
      </c>
      <c r="T66" s="348"/>
      <c r="U66" s="353">
        <f>SUM(U64:U65)</f>
        <v>0</v>
      </c>
      <c r="V66" s="348"/>
      <c r="W66" s="336">
        <f>SUM(M66:V66)</f>
        <v>0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</row>
    <row r="67" spans="1:37" ht="26.25" customHeight="1" thickBot="1" x14ac:dyDescent="0.3">
      <c r="A67" s="136"/>
      <c r="B67" s="182" t="s">
        <v>25</v>
      </c>
      <c r="C67" s="183"/>
      <c r="D67" s="184"/>
      <c r="E67" s="184"/>
      <c r="F67" s="184"/>
      <c r="G67" s="184"/>
      <c r="H67" s="184"/>
      <c r="I67" s="184"/>
      <c r="J67" s="184"/>
      <c r="K67" s="183"/>
      <c r="L67" s="185"/>
      <c r="M67" s="351">
        <f>SUM(M62,M66)</f>
        <v>0</v>
      </c>
      <c r="N67" s="332"/>
      <c r="O67" s="351">
        <f>SUM(O62,O66)</f>
        <v>0</v>
      </c>
      <c r="P67" s="332"/>
      <c r="Q67" s="351">
        <f>SUM(Q62,Q66)</f>
        <v>0</v>
      </c>
      <c r="R67" s="332"/>
      <c r="S67" s="351">
        <f>SUM(S62,S66)</f>
        <v>0</v>
      </c>
      <c r="T67" s="332"/>
      <c r="U67" s="351">
        <f>SUM(U62,U66)</f>
        <v>0</v>
      </c>
      <c r="V67" s="332"/>
      <c r="W67" s="352">
        <f>SUM(M67:V67)</f>
        <v>0</v>
      </c>
    </row>
    <row r="68" spans="1:37" ht="13.5" thickTop="1" x14ac:dyDescent="0.2">
      <c r="A68" s="128"/>
      <c r="B68" s="193"/>
      <c r="C68" s="86"/>
      <c r="D68" s="100"/>
      <c r="E68" s="100"/>
      <c r="F68" s="100"/>
      <c r="G68" s="100"/>
      <c r="H68" s="100"/>
      <c r="I68" s="100"/>
      <c r="J68" s="100"/>
      <c r="K68" s="86"/>
      <c r="L68" s="9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00"/>
    </row>
    <row r="69" spans="1:37" x14ac:dyDescent="0.2">
      <c r="X69" s="13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</row>
    <row r="70" spans="1:37" x14ac:dyDescent="0.2">
      <c r="X70" s="132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</row>
    <row r="76" spans="1:37" x14ac:dyDescent="0.2">
      <c r="Y76" s="139">
        <f>SUM(V75:V76)</f>
        <v>0</v>
      </c>
      <c r="Z76" s="139">
        <f>SUM(W75:W76)</f>
        <v>0</v>
      </c>
    </row>
    <row r="84" spans="24:37" x14ac:dyDescent="0.2">
      <c r="X84" s="132"/>
      <c r="Y84" s="140">
        <f>SUM(V80,V82)</f>
        <v>0</v>
      </c>
      <c r="Z84" s="140">
        <f>SUM(W80,W82)</f>
        <v>0</v>
      </c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</row>
    <row r="86" spans="24:37" x14ac:dyDescent="0.2">
      <c r="X86" s="133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90" spans="24:37" x14ac:dyDescent="0.2">
      <c r="X90" s="133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</row>
  </sheetData>
  <sheetProtection password="CA3D" sheet="1" objects="1" scenarios="1" formatCells="0" formatColumns="0" formatRows="0"/>
  <mergeCells count="10">
    <mergeCell ref="X4:X7"/>
    <mergeCell ref="Y6:Y7"/>
    <mergeCell ref="Z6:AE6"/>
    <mergeCell ref="AG6:AK6"/>
    <mergeCell ref="D7:H7"/>
    <mergeCell ref="M7:N7"/>
    <mergeCell ref="O7:P7"/>
    <mergeCell ref="Q7:R7"/>
    <mergeCell ref="S7:T7"/>
    <mergeCell ref="U7:V7"/>
  </mergeCells>
  <pageMargins left="0.18" right="0.52" top="0.22" bottom="0.3" header="0.17" footer="0.18"/>
  <pageSetup scale="6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90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ColWidth="8.77734375" defaultRowHeight="12.75" x14ac:dyDescent="0.2"/>
  <cols>
    <col min="1" max="1" width="13.77734375" style="114" customWidth="1"/>
    <col min="2" max="2" width="17.109375" style="114" customWidth="1"/>
    <col min="3" max="3" width="0.5546875" style="114" customWidth="1"/>
    <col min="4" max="8" width="6.21875" style="146" customWidth="1"/>
    <col min="9" max="9" width="0.5546875" style="114" customWidth="1"/>
    <col min="10" max="11" width="4" style="114" customWidth="1"/>
    <col min="12" max="12" width="7.77734375" style="114" customWidth="1"/>
    <col min="13" max="13" width="7.88671875" style="286" customWidth="1"/>
    <col min="14" max="14" width="6.88671875" style="286" customWidth="1"/>
    <col min="15" max="15" width="7.88671875" style="286" customWidth="1"/>
    <col min="16" max="16" width="6.21875" style="286" customWidth="1"/>
    <col min="17" max="17" width="7.88671875" style="286" customWidth="1"/>
    <col min="18" max="18" width="6.21875" style="286" customWidth="1"/>
    <col min="19" max="19" width="7.88671875" style="286" customWidth="1"/>
    <col min="20" max="20" width="7.44140625" style="286" customWidth="1"/>
    <col min="21" max="21" width="7.88671875" style="286" customWidth="1"/>
    <col min="22" max="22" width="7.44140625" style="286" customWidth="1"/>
    <col min="23" max="23" width="8.77734375" style="286" customWidth="1"/>
    <col min="24" max="24" width="3" style="113" customWidth="1"/>
    <col min="25" max="31" width="8.88671875" style="114" customWidth="1"/>
    <col min="32" max="32" width="1.77734375" style="114" customWidth="1"/>
    <col min="33" max="37" width="8.88671875" style="114" customWidth="1"/>
    <col min="38" max="16384" width="8.77734375" style="114"/>
  </cols>
  <sheetData>
    <row r="1" spans="1:37" x14ac:dyDescent="0.2">
      <c r="A1" s="131" t="s">
        <v>49</v>
      </c>
      <c r="B1" s="2" t="s">
        <v>24</v>
      </c>
      <c r="C1" s="145"/>
      <c r="M1" s="285" t="str">
        <f>'Proposal Budget'!A8</f>
        <v xml:space="preserve">PD Institution No.: </v>
      </c>
      <c r="N1" s="343">
        <f>'Proposal Budget'!B8</f>
        <v>0</v>
      </c>
      <c r="AE1" s="144" t="str">
        <f>'Proposal Budget'!AF8</f>
        <v>Total Months per PJY</v>
      </c>
      <c r="AG1" s="116">
        <f>SUM(AG2:AG3)</f>
        <v>12</v>
      </c>
    </row>
    <row r="2" spans="1:37" x14ac:dyDescent="0.2">
      <c r="A2" s="131" t="str">
        <f>'Proposal Budget'!$A$1</f>
        <v>PI / PD:</v>
      </c>
      <c r="B2" s="147" t="s">
        <v>24</v>
      </c>
      <c r="C2" s="148"/>
      <c r="M2" s="285" t="str">
        <f>'Proposal Budget'!$A$7</f>
        <v>Due Dates:</v>
      </c>
      <c r="N2" s="279">
        <f>'Proposal Budget'!B7</f>
        <v>0</v>
      </c>
      <c r="AE2" s="115" t="str">
        <f>'Proposal Budget'!AF6</f>
        <v>Number of PJY1 months in first FY</v>
      </c>
      <c r="AG2" s="117">
        <f>SUM('Proposal Budget'!AG6)</f>
        <v>12</v>
      </c>
    </row>
    <row r="3" spans="1:37" x14ac:dyDescent="0.2">
      <c r="A3" s="149" t="str">
        <f>'Proposal Budget'!$A$5</f>
        <v>FOA / RFA / RFP:</v>
      </c>
      <c r="B3" s="150">
        <f>'Proposal Budget'!B5</f>
        <v>0</v>
      </c>
      <c r="C3" s="150"/>
      <c r="M3" s="285" t="str">
        <f>'Proposal Budget'!A6</f>
        <v>Mechanism</v>
      </c>
      <c r="N3" s="340">
        <f>'Proposal Budget'!B6</f>
        <v>0</v>
      </c>
      <c r="AE3" s="115" t="str">
        <f>'Proposal Budget'!AF7</f>
        <v>Number of PJY1 months in second FY</v>
      </c>
      <c r="AG3" s="117">
        <f>SUM('Proposal Budget'!AG7)</f>
        <v>0</v>
      </c>
    </row>
    <row r="4" spans="1:37" x14ac:dyDescent="0.2">
      <c r="A4" s="131" t="str">
        <f>'Proposal Budget'!$A$2</f>
        <v>Title:</v>
      </c>
      <c r="B4" s="131">
        <f>'Proposal Budget'!$B$2</f>
        <v>0</v>
      </c>
      <c r="C4" s="131"/>
      <c r="M4" s="285" t="str">
        <f>'Proposal Budget'!A9</f>
        <v xml:space="preserve">Sponsor Award No.: </v>
      </c>
      <c r="N4" s="341" t="str">
        <f>'Proposal Budget'!B9</f>
        <v>-</v>
      </c>
      <c r="W4" s="287"/>
      <c r="X4" s="711" t="str">
        <f>'Proposal Budget'!$AC$9</f>
        <v>Confirmed</v>
      </c>
      <c r="Y4" s="200"/>
      <c r="Z4" s="201" t="str">
        <f>'Proposal Budget'!AF9</f>
        <v>Salary Cap:</v>
      </c>
      <c r="AA4" s="261">
        <f>'Proposal Budget'!AG9</f>
        <v>199300</v>
      </c>
    </row>
    <row r="5" spans="1:37" ht="13.9" customHeight="1" x14ac:dyDescent="0.2">
      <c r="A5" s="10" t="s">
        <v>17</v>
      </c>
      <c r="B5" s="150">
        <f>'Proposal Budget'!B3</f>
        <v>0</v>
      </c>
      <c r="C5" s="150"/>
      <c r="M5" s="285" t="str">
        <f>'Proposal Budget'!$A$10</f>
        <v>Fund / Contract No.:</v>
      </c>
      <c r="N5" s="342" t="str">
        <f>'Proposal Budget'!$B$10</f>
        <v>-</v>
      </c>
      <c r="X5" s="712"/>
      <c r="Y5" s="440"/>
      <c r="Z5" s="262" t="str">
        <f>'Proposal Budget'!$AF$10</f>
        <v>Cost of Living Increase</v>
      </c>
      <c r="AA5" s="260">
        <f>SUM('Proposal Budget'!AG10)</f>
        <v>0.03</v>
      </c>
    </row>
    <row r="6" spans="1:37" ht="15.6" customHeight="1" x14ac:dyDescent="0.25">
      <c r="A6" s="151"/>
      <c r="B6" s="152"/>
      <c r="C6" s="152"/>
      <c r="D6" s="153"/>
      <c r="E6" s="153"/>
      <c r="F6" s="153"/>
      <c r="G6" s="153"/>
      <c r="H6" s="153"/>
      <c r="I6" s="153"/>
      <c r="J6" s="154"/>
      <c r="K6" s="155" t="str">
        <f>'Proposal Budget'!D11</f>
        <v>Emp</v>
      </c>
      <c r="L6" s="156"/>
      <c r="M6" s="288" t="str">
        <f>'Proposal Budget'!K11</f>
        <v>Salary requested by Project Year (PJY)</v>
      </c>
      <c r="N6" s="289"/>
      <c r="O6" s="289"/>
      <c r="P6" s="289"/>
      <c r="Q6" s="289"/>
      <c r="R6" s="289"/>
      <c r="S6" s="289"/>
      <c r="T6" s="289"/>
      <c r="U6" s="289"/>
      <c r="V6" s="289"/>
      <c r="W6" s="290" t="str">
        <f>'Proposal Budget'!Z11</f>
        <v>PROJECT</v>
      </c>
      <c r="X6" s="712"/>
      <c r="Y6" s="718" t="str">
        <f>'Proposal Budget'!AD11</f>
        <v>Current FY Sal</v>
      </c>
      <c r="Z6" s="705" t="str">
        <f>'Proposal Budget'!AE11</f>
        <v>FISCAL YEAR SALARIES (July - June) escalated by COL / Year</v>
      </c>
      <c r="AA6" s="706"/>
      <c r="AB6" s="706"/>
      <c r="AC6" s="706"/>
      <c r="AD6" s="706"/>
      <c r="AE6" s="714"/>
      <c r="AG6" s="705" t="str">
        <f>'Proposal Budget'!AL11</f>
        <v>PROJECT YEAR BASE SALARY</v>
      </c>
      <c r="AH6" s="706"/>
      <c r="AI6" s="706"/>
      <c r="AJ6" s="706"/>
      <c r="AK6" s="707"/>
    </row>
    <row r="7" spans="1:37" ht="15.75" x14ac:dyDescent="0.25">
      <c r="A7" s="157" t="str">
        <f>'Proposal Budget'!A12</f>
        <v>Name</v>
      </c>
      <c r="B7" s="158" t="str">
        <f>'Proposal Budget'!B12</f>
        <v>Role</v>
      </c>
      <c r="C7" s="158" t="e">
        <f>'Proposal Budget'!#REF!</f>
        <v>#REF!</v>
      </c>
      <c r="D7" s="715" t="str">
        <f>'Proposal Budget'!E12</f>
        <v>% effort</v>
      </c>
      <c r="E7" s="716"/>
      <c r="F7" s="716"/>
      <c r="G7" s="716"/>
      <c r="H7" s="717"/>
      <c r="I7" s="159" t="e">
        <f>'Proposal Budget'!#REF!</f>
        <v>#REF!</v>
      </c>
      <c r="J7" s="160" t="str">
        <f>'Proposal Budget'!C11</f>
        <v>Key = K</v>
      </c>
      <c r="K7" s="161" t="str">
        <f>'Proposal Budget'!D12</f>
        <v>Type*</v>
      </c>
      <c r="L7" s="162" t="str">
        <f>'Proposal Budget'!J12</f>
        <v>BASE</v>
      </c>
      <c r="M7" s="708" t="str">
        <f>'Proposal Budget'!K12</f>
        <v>PJY1</v>
      </c>
      <c r="N7" s="709"/>
      <c r="O7" s="708" t="str">
        <f>'Proposal Budget'!N12</f>
        <v>PJY2</v>
      </c>
      <c r="P7" s="709"/>
      <c r="Q7" s="708" t="str">
        <f>'Proposal Budget'!Q12</f>
        <v>PJY3</v>
      </c>
      <c r="R7" s="709"/>
      <c r="S7" s="708" t="str">
        <f>'Proposal Budget'!T12</f>
        <v>PJY4</v>
      </c>
      <c r="T7" s="710"/>
      <c r="U7" s="708" t="str">
        <f>'Proposal Budget'!W12</f>
        <v>PJY5</v>
      </c>
      <c r="V7" s="710"/>
      <c r="W7" s="291" t="str">
        <f>'Proposal Budget'!Z12</f>
        <v>TOTAL</v>
      </c>
      <c r="X7" s="713"/>
      <c r="Y7" s="719"/>
      <c r="Z7" s="118">
        <f>'Proposal Budget'!AE12</f>
        <v>2022</v>
      </c>
      <c r="AA7" s="118">
        <f>'Proposal Budget'!AF12</f>
        <v>2023</v>
      </c>
      <c r="AB7" s="118">
        <f>'Proposal Budget'!AG12</f>
        <v>2024</v>
      </c>
      <c r="AC7" s="118">
        <f>'Proposal Budget'!AH12</f>
        <v>2025</v>
      </c>
      <c r="AD7" s="118">
        <f>'Proposal Budget'!AI12</f>
        <v>2026</v>
      </c>
      <c r="AE7" s="118">
        <f>'Proposal Budget'!AJ12</f>
        <v>2027</v>
      </c>
      <c r="AF7" s="119"/>
      <c r="AG7" s="120" t="str">
        <f>'Proposal Budget'!AL12</f>
        <v>PJY1</v>
      </c>
      <c r="AH7" s="120" t="str">
        <f>'Proposal Budget'!AM12</f>
        <v>PJY2</v>
      </c>
      <c r="AI7" s="120" t="str">
        <f>'Proposal Budget'!AN12</f>
        <v>PJY3</v>
      </c>
      <c r="AJ7" s="120" t="str">
        <f>'Proposal Budget'!AO12</f>
        <v>PJY4</v>
      </c>
      <c r="AK7" s="120" t="str">
        <f>'Proposal Budget'!AP12</f>
        <v>PJY5</v>
      </c>
    </row>
    <row r="8" spans="1:37" x14ac:dyDescent="0.2">
      <c r="A8" s="163"/>
      <c r="B8" s="164"/>
      <c r="C8" s="165"/>
      <c r="D8" s="166" t="str">
        <f>'Proposal Budget'!E14</f>
        <v>PJY1</v>
      </c>
      <c r="E8" s="166" t="str">
        <f>'Proposal Budget'!F14</f>
        <v>PJY2</v>
      </c>
      <c r="F8" s="166" t="str">
        <f>'Proposal Budget'!G14</f>
        <v>PJY3</v>
      </c>
      <c r="G8" s="166" t="str">
        <f>'Proposal Budget'!H14</f>
        <v>PJY4</v>
      </c>
      <c r="H8" s="166" t="str">
        <f>'Proposal Budget'!I14</f>
        <v>PJY5</v>
      </c>
      <c r="I8" s="167"/>
      <c r="J8" s="168">
        <f>'Proposal Budget'!C14</f>
        <v>0</v>
      </c>
      <c r="K8" s="169">
        <f>'Proposal Budget'!D14</f>
        <v>0</v>
      </c>
      <c r="L8" s="170">
        <f>'Proposal Budget'!J14</f>
        <v>0</v>
      </c>
      <c r="M8" s="292" t="str">
        <f>'Proposal Budget'!K14</f>
        <v>Salary</v>
      </c>
      <c r="N8" s="293" t="str">
        <f>'Proposal Budget'!L14</f>
        <v>EB</v>
      </c>
      <c r="O8" s="292" t="str">
        <f>'Proposal Budget'!N14</f>
        <v>Salary</v>
      </c>
      <c r="P8" s="293" t="str">
        <f>'Proposal Budget'!O14</f>
        <v>EB</v>
      </c>
      <c r="Q8" s="292" t="str">
        <f>'Proposal Budget'!Q14</f>
        <v>Salary</v>
      </c>
      <c r="R8" s="293" t="str">
        <f>'Proposal Budget'!R14</f>
        <v>EB</v>
      </c>
      <c r="S8" s="294" t="str">
        <f>'Proposal Budget'!T14</f>
        <v>Salary</v>
      </c>
      <c r="T8" s="295" t="str">
        <f>'Proposal Budget'!U14</f>
        <v>EB</v>
      </c>
      <c r="U8" s="294" t="str">
        <f>'Proposal Budget'!W14</f>
        <v>Salary</v>
      </c>
      <c r="V8" s="295" t="str">
        <f>'Proposal Budget'!X14</f>
        <v>EB</v>
      </c>
      <c r="W8" s="296"/>
      <c r="X8" s="121"/>
      <c r="Y8" s="122"/>
      <c r="Z8" s="122"/>
      <c r="AA8" s="122"/>
      <c r="AB8" s="122"/>
      <c r="AC8" s="122"/>
      <c r="AD8" s="122"/>
      <c r="AE8" s="122"/>
      <c r="AF8" s="119"/>
      <c r="AG8" s="123"/>
      <c r="AH8" s="123"/>
      <c r="AI8" s="123"/>
      <c r="AJ8" s="123"/>
      <c r="AK8" s="123"/>
    </row>
    <row r="9" spans="1:37" x14ac:dyDescent="0.2">
      <c r="A9" s="141" t="str">
        <f>$B$2</f>
        <v>N/A</v>
      </c>
      <c r="B9" s="142" t="s">
        <v>23</v>
      </c>
      <c r="C9" s="171"/>
      <c r="D9" s="27"/>
      <c r="E9" s="27"/>
      <c r="F9" s="27"/>
      <c r="G9" s="27"/>
      <c r="H9" s="27"/>
      <c r="I9" s="28"/>
      <c r="J9" s="29"/>
      <c r="K9" s="30"/>
      <c r="L9" s="357">
        <f>IF(AG9&gt;$AA$4,$AA$4,AG9)</f>
        <v>0</v>
      </c>
      <c r="M9" s="297">
        <f t="shared" ref="M9:M15" si="0">IF($L9&gt;$AA$4,(D9*$AA$4),$L9*D9)</f>
        <v>0</v>
      </c>
      <c r="N9" s="298">
        <f t="shared" ref="N9:N15" si="1">IF($K9="p",M9*$D$17,M9*$D$16)</f>
        <v>0</v>
      </c>
      <c r="O9" s="297">
        <f t="shared" ref="O9:O15" si="2">IF(AH9&gt;$AA$4,(E9*$AA$4),AH9*E9)</f>
        <v>0</v>
      </c>
      <c r="P9" s="298">
        <f t="shared" ref="P9:P15" si="3">IF($K9="p",O9*$E$17,O9*$E$16)</f>
        <v>0</v>
      </c>
      <c r="Q9" s="297">
        <f t="shared" ref="Q9:Q15" si="4">IF(AI9&gt;$AA$4,(F9*$AA$4),AI9*F9)</f>
        <v>0</v>
      </c>
      <c r="R9" s="298">
        <f>IF($K9="p",Q9*$F$17,Q9*$F$16)</f>
        <v>0</v>
      </c>
      <c r="S9" s="297">
        <f t="shared" ref="S9:S15" si="5">IF(AJ9&gt;$AA$4,(G9*$AA$4),AJ9*G9)</f>
        <v>0</v>
      </c>
      <c r="T9" s="298">
        <f>IF($K9="p",S9*$G$17,S9*$G$16)</f>
        <v>0</v>
      </c>
      <c r="U9" s="297">
        <f t="shared" ref="U9:U15" si="6">IF(AK9&gt;$AA$4,(H9*$AA$4),AK9*H9)</f>
        <v>0</v>
      </c>
      <c r="V9" s="298">
        <f>IF($K9="p",U9*$H$17,U9*$H$16)</f>
        <v>0</v>
      </c>
      <c r="W9" s="299">
        <f>SUM(M9:V9)</f>
        <v>0</v>
      </c>
      <c r="X9" s="228"/>
      <c r="Y9" s="31"/>
      <c r="Z9" s="99">
        <f t="shared" ref="Z9:Z15" si="7">SUM(Y9*(1+$AA$5))</f>
        <v>0</v>
      </c>
      <c r="AA9" s="125">
        <f t="shared" ref="AA9:AE15" si="8">SUM(Z9*(1+$AA$5))</f>
        <v>0</v>
      </c>
      <c r="AB9" s="125">
        <f t="shared" si="8"/>
        <v>0</v>
      </c>
      <c r="AC9" s="125">
        <f t="shared" si="8"/>
        <v>0</v>
      </c>
      <c r="AD9" s="125">
        <f t="shared" si="8"/>
        <v>0</v>
      </c>
      <c r="AE9" s="125">
        <f t="shared" si="8"/>
        <v>0</v>
      </c>
      <c r="AG9" s="125">
        <f t="shared" ref="AG9:AK15" si="9">SUM((Z9/12*$AG$2)+(AA9/12*$AG$3))</f>
        <v>0</v>
      </c>
      <c r="AH9" s="125">
        <f t="shared" si="9"/>
        <v>0</v>
      </c>
      <c r="AI9" s="125">
        <f t="shared" si="9"/>
        <v>0</v>
      </c>
      <c r="AJ9" s="125">
        <f t="shared" si="9"/>
        <v>0</v>
      </c>
      <c r="AK9" s="125">
        <f t="shared" si="9"/>
        <v>0</v>
      </c>
    </row>
    <row r="10" spans="1:37" x14ac:dyDescent="0.2">
      <c r="A10" s="24"/>
      <c r="B10" s="25"/>
      <c r="C10" s="26"/>
      <c r="D10" s="27"/>
      <c r="E10" s="27"/>
      <c r="F10" s="27"/>
      <c r="G10" s="27"/>
      <c r="H10" s="27"/>
      <c r="I10" s="28"/>
      <c r="J10" s="29"/>
      <c r="K10" s="30"/>
      <c r="L10" s="357">
        <f t="shared" ref="L10:L15" si="10">IF(AG10&gt;196700,196700,AG10)</f>
        <v>0</v>
      </c>
      <c r="M10" s="297">
        <f t="shared" si="0"/>
        <v>0</v>
      </c>
      <c r="N10" s="298">
        <f t="shared" si="1"/>
        <v>0</v>
      </c>
      <c r="O10" s="297">
        <f t="shared" si="2"/>
        <v>0</v>
      </c>
      <c r="P10" s="298">
        <f t="shared" si="3"/>
        <v>0</v>
      </c>
      <c r="Q10" s="297">
        <f t="shared" si="4"/>
        <v>0</v>
      </c>
      <c r="R10" s="298">
        <f t="shared" ref="R10:R15" si="11">IF($K10="p",Q10*$F$17,Q10*$F$16)</f>
        <v>0</v>
      </c>
      <c r="S10" s="297">
        <f t="shared" si="5"/>
        <v>0</v>
      </c>
      <c r="T10" s="298">
        <f t="shared" ref="T10:T15" si="12">IF($K10="p",S10*$G$17,S10*$G$16)</f>
        <v>0</v>
      </c>
      <c r="U10" s="297">
        <f t="shared" si="6"/>
        <v>0</v>
      </c>
      <c r="V10" s="298">
        <f t="shared" ref="V10:V15" si="13">IF($K10="p",U10*$H$17,U10*$H$16)</f>
        <v>0</v>
      </c>
      <c r="W10" s="299">
        <f t="shared" ref="W10:W15" si="14">SUM(M10:V10)</f>
        <v>0</v>
      </c>
      <c r="X10" s="228"/>
      <c r="Y10" s="31"/>
      <c r="Z10" s="99">
        <f t="shared" si="7"/>
        <v>0</v>
      </c>
      <c r="AA10" s="125">
        <f t="shared" si="8"/>
        <v>0</v>
      </c>
      <c r="AB10" s="125">
        <f t="shared" si="8"/>
        <v>0</v>
      </c>
      <c r="AC10" s="125">
        <f t="shared" si="8"/>
        <v>0</v>
      </c>
      <c r="AD10" s="125">
        <f t="shared" si="8"/>
        <v>0</v>
      </c>
      <c r="AE10" s="125">
        <f t="shared" si="8"/>
        <v>0</v>
      </c>
      <c r="AG10" s="125">
        <f t="shared" si="9"/>
        <v>0</v>
      </c>
      <c r="AH10" s="125">
        <f t="shared" si="9"/>
        <v>0</v>
      </c>
      <c r="AI10" s="125">
        <f t="shared" si="9"/>
        <v>0</v>
      </c>
      <c r="AJ10" s="125">
        <f t="shared" si="9"/>
        <v>0</v>
      </c>
      <c r="AK10" s="125">
        <f t="shared" si="9"/>
        <v>0</v>
      </c>
    </row>
    <row r="11" spans="1:37" x14ac:dyDescent="0.2">
      <c r="A11" s="24"/>
      <c r="B11" s="25"/>
      <c r="C11" s="26"/>
      <c r="D11" s="27"/>
      <c r="E11" s="27"/>
      <c r="F11" s="27"/>
      <c r="G11" s="27"/>
      <c r="H11" s="27"/>
      <c r="I11" s="28"/>
      <c r="J11" s="29"/>
      <c r="K11" s="30"/>
      <c r="L11" s="357">
        <f t="shared" si="10"/>
        <v>0</v>
      </c>
      <c r="M11" s="297">
        <f t="shared" si="0"/>
        <v>0</v>
      </c>
      <c r="N11" s="298">
        <f t="shared" si="1"/>
        <v>0</v>
      </c>
      <c r="O11" s="297">
        <f t="shared" si="2"/>
        <v>0</v>
      </c>
      <c r="P11" s="298">
        <f t="shared" si="3"/>
        <v>0</v>
      </c>
      <c r="Q11" s="297">
        <f t="shared" si="4"/>
        <v>0</v>
      </c>
      <c r="R11" s="298">
        <f t="shared" si="11"/>
        <v>0</v>
      </c>
      <c r="S11" s="297">
        <f t="shared" si="5"/>
        <v>0</v>
      </c>
      <c r="T11" s="298">
        <f t="shared" si="12"/>
        <v>0</v>
      </c>
      <c r="U11" s="297">
        <f t="shared" si="6"/>
        <v>0</v>
      </c>
      <c r="V11" s="298">
        <f t="shared" si="13"/>
        <v>0</v>
      </c>
      <c r="W11" s="299">
        <f t="shared" si="14"/>
        <v>0</v>
      </c>
      <c r="X11" s="228"/>
      <c r="Y11" s="31"/>
      <c r="Z11" s="99">
        <f t="shared" si="7"/>
        <v>0</v>
      </c>
      <c r="AA11" s="125">
        <f t="shared" si="8"/>
        <v>0</v>
      </c>
      <c r="AB11" s="125">
        <f t="shared" si="8"/>
        <v>0</v>
      </c>
      <c r="AC11" s="125">
        <f t="shared" si="8"/>
        <v>0</v>
      </c>
      <c r="AD11" s="125">
        <f t="shared" si="8"/>
        <v>0</v>
      </c>
      <c r="AE11" s="125">
        <f t="shared" si="8"/>
        <v>0</v>
      </c>
      <c r="AG11" s="125">
        <f t="shared" si="9"/>
        <v>0</v>
      </c>
      <c r="AH11" s="125">
        <f t="shared" si="9"/>
        <v>0</v>
      </c>
      <c r="AI11" s="125">
        <f t="shared" si="9"/>
        <v>0</v>
      </c>
      <c r="AJ11" s="125">
        <f t="shared" si="9"/>
        <v>0</v>
      </c>
      <c r="AK11" s="125">
        <f t="shared" si="9"/>
        <v>0</v>
      </c>
    </row>
    <row r="12" spans="1:37" x14ac:dyDescent="0.2">
      <c r="A12" s="24"/>
      <c r="B12" s="25"/>
      <c r="C12" s="26"/>
      <c r="D12" s="27"/>
      <c r="E12" s="27"/>
      <c r="F12" s="27"/>
      <c r="G12" s="27"/>
      <c r="H12" s="27"/>
      <c r="I12" s="28"/>
      <c r="J12" s="29"/>
      <c r="K12" s="30"/>
      <c r="L12" s="357">
        <f t="shared" si="10"/>
        <v>0</v>
      </c>
      <c r="M12" s="297">
        <f t="shared" si="0"/>
        <v>0</v>
      </c>
      <c r="N12" s="298">
        <f t="shared" si="1"/>
        <v>0</v>
      </c>
      <c r="O12" s="297">
        <f t="shared" si="2"/>
        <v>0</v>
      </c>
      <c r="P12" s="298">
        <f t="shared" si="3"/>
        <v>0</v>
      </c>
      <c r="Q12" s="297">
        <f t="shared" si="4"/>
        <v>0</v>
      </c>
      <c r="R12" s="298">
        <f t="shared" si="11"/>
        <v>0</v>
      </c>
      <c r="S12" s="297">
        <f t="shared" si="5"/>
        <v>0</v>
      </c>
      <c r="T12" s="298">
        <f t="shared" si="12"/>
        <v>0</v>
      </c>
      <c r="U12" s="297">
        <f t="shared" si="6"/>
        <v>0</v>
      </c>
      <c r="V12" s="298">
        <f t="shared" si="13"/>
        <v>0</v>
      </c>
      <c r="W12" s="299">
        <f t="shared" si="14"/>
        <v>0</v>
      </c>
      <c r="X12" s="228"/>
      <c r="Y12" s="31"/>
      <c r="Z12" s="99">
        <f t="shared" si="7"/>
        <v>0</v>
      </c>
      <c r="AA12" s="125">
        <f t="shared" si="8"/>
        <v>0</v>
      </c>
      <c r="AB12" s="125">
        <f t="shared" si="8"/>
        <v>0</v>
      </c>
      <c r="AC12" s="125">
        <f t="shared" si="8"/>
        <v>0</v>
      </c>
      <c r="AD12" s="125">
        <f t="shared" si="8"/>
        <v>0</v>
      </c>
      <c r="AE12" s="125">
        <f t="shared" si="8"/>
        <v>0</v>
      </c>
      <c r="AG12" s="125">
        <f t="shared" si="9"/>
        <v>0</v>
      </c>
      <c r="AH12" s="125">
        <f t="shared" si="9"/>
        <v>0</v>
      </c>
      <c r="AI12" s="125">
        <f t="shared" si="9"/>
        <v>0</v>
      </c>
      <c r="AJ12" s="125">
        <f t="shared" si="9"/>
        <v>0</v>
      </c>
      <c r="AK12" s="125">
        <f t="shared" si="9"/>
        <v>0</v>
      </c>
    </row>
    <row r="13" spans="1:37" x14ac:dyDescent="0.2">
      <c r="A13" s="24"/>
      <c r="B13" s="25"/>
      <c r="C13" s="26"/>
      <c r="D13" s="27"/>
      <c r="E13" s="27"/>
      <c r="F13" s="27"/>
      <c r="G13" s="27"/>
      <c r="H13" s="27"/>
      <c r="I13" s="28"/>
      <c r="J13" s="29"/>
      <c r="K13" s="30"/>
      <c r="L13" s="357">
        <f t="shared" si="10"/>
        <v>0</v>
      </c>
      <c r="M13" s="297">
        <f t="shared" si="0"/>
        <v>0</v>
      </c>
      <c r="N13" s="298">
        <f t="shared" si="1"/>
        <v>0</v>
      </c>
      <c r="O13" s="297">
        <f t="shared" si="2"/>
        <v>0</v>
      </c>
      <c r="P13" s="298">
        <f t="shared" si="3"/>
        <v>0</v>
      </c>
      <c r="Q13" s="297">
        <f t="shared" si="4"/>
        <v>0</v>
      </c>
      <c r="R13" s="298">
        <f t="shared" si="11"/>
        <v>0</v>
      </c>
      <c r="S13" s="297">
        <f t="shared" si="5"/>
        <v>0</v>
      </c>
      <c r="T13" s="298">
        <f t="shared" si="12"/>
        <v>0</v>
      </c>
      <c r="U13" s="297">
        <f t="shared" si="6"/>
        <v>0</v>
      </c>
      <c r="V13" s="298">
        <f t="shared" si="13"/>
        <v>0</v>
      </c>
      <c r="W13" s="299">
        <f t="shared" si="14"/>
        <v>0</v>
      </c>
      <c r="X13" s="228"/>
      <c r="Y13" s="31"/>
      <c r="Z13" s="99">
        <f t="shared" si="7"/>
        <v>0</v>
      </c>
      <c r="AA13" s="127">
        <f t="shared" si="8"/>
        <v>0</v>
      </c>
      <c r="AB13" s="127">
        <f t="shared" si="8"/>
        <v>0</v>
      </c>
      <c r="AC13" s="127">
        <f t="shared" si="8"/>
        <v>0</v>
      </c>
      <c r="AD13" s="127">
        <f t="shared" si="8"/>
        <v>0</v>
      </c>
      <c r="AE13" s="127">
        <f t="shared" si="8"/>
        <v>0</v>
      </c>
      <c r="AF13" s="128"/>
      <c r="AG13" s="125">
        <f t="shared" si="9"/>
        <v>0</v>
      </c>
      <c r="AH13" s="125">
        <f t="shared" si="9"/>
        <v>0</v>
      </c>
      <c r="AI13" s="125">
        <f t="shared" si="9"/>
        <v>0</v>
      </c>
      <c r="AJ13" s="125">
        <f t="shared" si="9"/>
        <v>0</v>
      </c>
      <c r="AK13" s="125">
        <f t="shared" si="9"/>
        <v>0</v>
      </c>
    </row>
    <row r="14" spans="1:37" x14ac:dyDescent="0.2">
      <c r="A14" s="24"/>
      <c r="B14" s="25"/>
      <c r="C14" s="26"/>
      <c r="D14" s="27"/>
      <c r="E14" s="27"/>
      <c r="F14" s="27"/>
      <c r="G14" s="27"/>
      <c r="H14" s="27"/>
      <c r="I14" s="28"/>
      <c r="J14" s="29"/>
      <c r="K14" s="30"/>
      <c r="L14" s="357">
        <f t="shared" si="10"/>
        <v>0</v>
      </c>
      <c r="M14" s="297">
        <f t="shared" si="0"/>
        <v>0</v>
      </c>
      <c r="N14" s="298">
        <f t="shared" si="1"/>
        <v>0</v>
      </c>
      <c r="O14" s="297">
        <f t="shared" si="2"/>
        <v>0</v>
      </c>
      <c r="P14" s="298">
        <f t="shared" si="3"/>
        <v>0</v>
      </c>
      <c r="Q14" s="297">
        <f t="shared" si="4"/>
        <v>0</v>
      </c>
      <c r="R14" s="298">
        <f t="shared" si="11"/>
        <v>0</v>
      </c>
      <c r="S14" s="297">
        <f t="shared" si="5"/>
        <v>0</v>
      </c>
      <c r="T14" s="298">
        <f t="shared" si="12"/>
        <v>0</v>
      </c>
      <c r="U14" s="297">
        <f t="shared" si="6"/>
        <v>0</v>
      </c>
      <c r="V14" s="298">
        <f t="shared" si="13"/>
        <v>0</v>
      </c>
      <c r="W14" s="299">
        <f t="shared" si="14"/>
        <v>0</v>
      </c>
      <c r="X14" s="228"/>
      <c r="Y14" s="31"/>
      <c r="Z14" s="99">
        <f t="shared" si="7"/>
        <v>0</v>
      </c>
      <c r="AA14" s="127">
        <f t="shared" si="8"/>
        <v>0</v>
      </c>
      <c r="AB14" s="127">
        <f t="shared" si="8"/>
        <v>0</v>
      </c>
      <c r="AC14" s="127">
        <f t="shared" si="8"/>
        <v>0</v>
      </c>
      <c r="AD14" s="127">
        <f t="shared" si="8"/>
        <v>0</v>
      </c>
      <c r="AE14" s="127">
        <f t="shared" si="8"/>
        <v>0</v>
      </c>
      <c r="AF14" s="128"/>
      <c r="AG14" s="125">
        <f t="shared" si="9"/>
        <v>0</v>
      </c>
      <c r="AH14" s="125">
        <f t="shared" si="9"/>
        <v>0</v>
      </c>
      <c r="AI14" s="125">
        <f t="shared" si="9"/>
        <v>0</v>
      </c>
      <c r="AJ14" s="125">
        <f t="shared" si="9"/>
        <v>0</v>
      </c>
      <c r="AK14" s="125">
        <f t="shared" si="9"/>
        <v>0</v>
      </c>
    </row>
    <row r="15" spans="1:37" s="128" customFormat="1" x14ac:dyDescent="0.2">
      <c r="A15" s="32"/>
      <c r="B15" s="33"/>
      <c r="C15" s="95"/>
      <c r="D15" s="34"/>
      <c r="E15" s="34"/>
      <c r="F15" s="34"/>
      <c r="G15" s="34"/>
      <c r="H15" s="34"/>
      <c r="I15" s="28"/>
      <c r="J15" s="35"/>
      <c r="K15" s="30"/>
      <c r="L15" s="361">
        <f t="shared" si="10"/>
        <v>0</v>
      </c>
      <c r="M15" s="297">
        <f t="shared" si="0"/>
        <v>0</v>
      </c>
      <c r="N15" s="298">
        <f t="shared" si="1"/>
        <v>0</v>
      </c>
      <c r="O15" s="297">
        <f t="shared" si="2"/>
        <v>0</v>
      </c>
      <c r="P15" s="300">
        <f t="shared" si="3"/>
        <v>0</v>
      </c>
      <c r="Q15" s="297">
        <f t="shared" si="4"/>
        <v>0</v>
      </c>
      <c r="R15" s="300">
        <f t="shared" si="11"/>
        <v>0</v>
      </c>
      <c r="S15" s="297">
        <f t="shared" si="5"/>
        <v>0</v>
      </c>
      <c r="T15" s="300">
        <f t="shared" si="12"/>
        <v>0</v>
      </c>
      <c r="U15" s="297">
        <f t="shared" si="6"/>
        <v>0</v>
      </c>
      <c r="V15" s="300">
        <f t="shared" si="13"/>
        <v>0</v>
      </c>
      <c r="W15" s="301">
        <f t="shared" si="14"/>
        <v>0</v>
      </c>
      <c r="X15" s="228"/>
      <c r="Y15" s="36"/>
      <c r="Z15" s="99">
        <f t="shared" si="7"/>
        <v>0</v>
      </c>
      <c r="AA15" s="125">
        <f t="shared" si="8"/>
        <v>0</v>
      </c>
      <c r="AB15" s="125">
        <f t="shared" si="8"/>
        <v>0</v>
      </c>
      <c r="AC15" s="125">
        <f t="shared" si="8"/>
        <v>0</v>
      </c>
      <c r="AD15" s="125">
        <f t="shared" si="8"/>
        <v>0</v>
      </c>
      <c r="AE15" s="125">
        <f t="shared" si="8"/>
        <v>0</v>
      </c>
      <c r="AF15" s="114"/>
      <c r="AG15" s="125">
        <f t="shared" si="9"/>
        <v>0</v>
      </c>
      <c r="AH15" s="125">
        <f t="shared" si="9"/>
        <v>0</v>
      </c>
      <c r="AI15" s="125">
        <f t="shared" si="9"/>
        <v>0</v>
      </c>
      <c r="AJ15" s="125">
        <f t="shared" si="9"/>
        <v>0</v>
      </c>
      <c r="AK15" s="125">
        <f t="shared" si="9"/>
        <v>0</v>
      </c>
    </row>
    <row r="16" spans="1:37" ht="13.5" thickBot="1" x14ac:dyDescent="0.25">
      <c r="B16" s="141" t="str">
        <f>'Proposal Budget'!D33</f>
        <v>FT</v>
      </c>
      <c r="C16" s="102"/>
      <c r="D16" s="37">
        <v>0</v>
      </c>
      <c r="E16" s="239">
        <v>0</v>
      </c>
      <c r="F16" s="239">
        <v>0</v>
      </c>
      <c r="G16" s="239">
        <v>0</v>
      </c>
      <c r="H16" s="239">
        <v>0</v>
      </c>
      <c r="I16" s="89"/>
      <c r="J16" s="89"/>
      <c r="K16" s="88"/>
      <c r="L16" s="89" t="s">
        <v>18</v>
      </c>
      <c r="M16" s="302">
        <f t="shared" ref="M16:T16" si="15">SUM(M9:M15)</f>
        <v>0</v>
      </c>
      <c r="N16" s="303">
        <f t="shared" si="15"/>
        <v>0</v>
      </c>
      <c r="O16" s="302">
        <f t="shared" si="15"/>
        <v>0</v>
      </c>
      <c r="P16" s="303">
        <f t="shared" si="15"/>
        <v>0</v>
      </c>
      <c r="Q16" s="302">
        <f t="shared" si="15"/>
        <v>0</v>
      </c>
      <c r="R16" s="303">
        <f t="shared" si="15"/>
        <v>0</v>
      </c>
      <c r="S16" s="302">
        <f t="shared" si="15"/>
        <v>0</v>
      </c>
      <c r="T16" s="304">
        <f t="shared" si="15"/>
        <v>0</v>
      </c>
      <c r="U16" s="302">
        <f>SUM(U9:U15)</f>
        <v>0</v>
      </c>
      <c r="V16" s="304">
        <f>SUM(V9:V15)</f>
        <v>0</v>
      </c>
      <c r="W16" s="305">
        <f>SUM(M16:V16)</f>
        <v>0</v>
      </c>
      <c r="X16" s="265" t="str">
        <f>'Proposal Budget'!AC33</f>
        <v>C</v>
      </c>
      <c r="Y16" s="237" t="str">
        <f>'Proposal Budget'!AD33</f>
        <v>= Confirmed</v>
      </c>
      <c r="Z16" s="108"/>
      <c r="AA16" s="109"/>
      <c r="AB16" s="109"/>
      <c r="AC16" s="109"/>
      <c r="AD16" s="109"/>
      <c r="AE16" s="109"/>
      <c r="AF16" s="110"/>
      <c r="AG16" s="111"/>
      <c r="AH16" s="111"/>
      <c r="AI16" s="111"/>
      <c r="AJ16" s="111"/>
      <c r="AK16" s="111"/>
    </row>
    <row r="17" spans="1:37" x14ac:dyDescent="0.2">
      <c r="B17" s="141" t="str">
        <f>'Proposal Budget'!D35</f>
        <v>PT</v>
      </c>
      <c r="C17" s="102"/>
      <c r="D17" s="27">
        <v>0</v>
      </c>
      <c r="E17" s="238">
        <v>0</v>
      </c>
      <c r="F17" s="238">
        <v>0</v>
      </c>
      <c r="G17" s="238">
        <v>0</v>
      </c>
      <c r="H17" s="238">
        <v>0</v>
      </c>
      <c r="I17" s="84"/>
      <c r="J17" s="84"/>
      <c r="K17" s="85"/>
      <c r="L17" s="85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299"/>
      <c r="X17" s="264" t="str">
        <f>'Proposal Budget'!AC34</f>
        <v>E</v>
      </c>
      <c r="Y17" s="263" t="str">
        <f>'Proposal Budget'!AD34</f>
        <v>= Estimated</v>
      </c>
      <c r="Z17" s="92"/>
      <c r="AA17" s="107"/>
      <c r="AB17" s="107"/>
      <c r="AC17" s="107"/>
      <c r="AD17" s="107"/>
      <c r="AE17" s="107"/>
      <c r="AF17" s="85"/>
      <c r="AG17" s="112"/>
      <c r="AH17" s="112"/>
      <c r="AI17" s="112"/>
      <c r="AJ17" s="112"/>
      <c r="AK17" s="112"/>
    </row>
    <row r="18" spans="1:37" ht="13.5" thickBot="1" x14ac:dyDescent="0.25">
      <c r="B18" s="172"/>
      <c r="C18" s="103"/>
      <c r="D18" s="173"/>
      <c r="E18" s="173"/>
      <c r="F18" s="173"/>
      <c r="G18" s="173"/>
      <c r="H18" s="173"/>
      <c r="I18" s="173"/>
      <c r="J18" s="173"/>
      <c r="K18" s="103"/>
      <c r="L18" s="173" t="s">
        <v>19</v>
      </c>
      <c r="M18" s="306">
        <f>M16+N16</f>
        <v>0</v>
      </c>
      <c r="N18" s="307"/>
      <c r="O18" s="306">
        <f>O16+P16</f>
        <v>0</v>
      </c>
      <c r="P18" s="307"/>
      <c r="Q18" s="306">
        <f>Q16+R16</f>
        <v>0</v>
      </c>
      <c r="R18" s="307"/>
      <c r="S18" s="306">
        <f>S16+T16</f>
        <v>0</v>
      </c>
      <c r="T18" s="307"/>
      <c r="U18" s="306">
        <f>U16+V16</f>
        <v>0</v>
      </c>
      <c r="V18" s="307"/>
      <c r="W18" s="308">
        <f>SUM(M18:V18)</f>
        <v>0</v>
      </c>
      <c r="X18" s="124"/>
      <c r="Y18" s="92"/>
      <c r="Z18" s="92"/>
      <c r="AA18" s="107"/>
      <c r="AB18" s="107"/>
      <c r="AC18" s="107"/>
      <c r="AD18" s="107"/>
      <c r="AE18" s="107"/>
      <c r="AF18" s="85"/>
      <c r="AG18" s="112"/>
      <c r="AH18" s="112"/>
      <c r="AI18" s="112"/>
      <c r="AJ18" s="112"/>
      <c r="AK18" s="112"/>
    </row>
    <row r="19" spans="1:37" ht="16.5" thickTop="1" x14ac:dyDescent="0.25">
      <c r="A19" s="128"/>
      <c r="B19" s="128"/>
      <c r="C19" s="128"/>
      <c r="D19" s="84"/>
      <c r="E19" s="84"/>
      <c r="F19" s="84"/>
      <c r="G19" s="84"/>
      <c r="H19" s="84"/>
      <c r="I19" s="84"/>
      <c r="J19" s="84"/>
      <c r="K19" s="128"/>
      <c r="L19" s="91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297"/>
      <c r="X19" s="130"/>
      <c r="Y19" s="92"/>
      <c r="Z19" s="92"/>
      <c r="AA19" s="107"/>
      <c r="AB19" s="107"/>
      <c r="AC19" s="107"/>
      <c r="AD19" s="107"/>
      <c r="AE19" s="107"/>
      <c r="AF19" s="85"/>
      <c r="AG19" s="112"/>
      <c r="AH19" s="112"/>
      <c r="AI19" s="112"/>
      <c r="AJ19" s="112"/>
      <c r="AK19" s="112"/>
    </row>
    <row r="20" spans="1:37" ht="15.75" x14ac:dyDescent="0.25">
      <c r="A20" s="402" t="s">
        <v>92</v>
      </c>
      <c r="B20" s="128"/>
      <c r="C20" s="128"/>
      <c r="D20" s="84"/>
      <c r="E20" s="84"/>
      <c r="F20" s="84"/>
      <c r="G20" s="84"/>
      <c r="H20" s="84"/>
      <c r="I20" s="84"/>
      <c r="J20" s="84"/>
      <c r="K20" s="128"/>
      <c r="L20" s="91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297"/>
      <c r="X20" s="130"/>
      <c r="Y20" s="92"/>
      <c r="Z20" s="92"/>
      <c r="AA20" s="107"/>
      <c r="AB20" s="107"/>
      <c r="AC20" s="107"/>
      <c r="AD20" s="107"/>
      <c r="AE20" s="107"/>
      <c r="AF20" s="85"/>
      <c r="AG20" s="112"/>
      <c r="AH20" s="112"/>
      <c r="AI20" s="112"/>
      <c r="AJ20" s="112"/>
      <c r="AK20" s="112"/>
    </row>
    <row r="21" spans="1:37" ht="15.75" x14ac:dyDescent="0.25">
      <c r="A21" s="136"/>
      <c r="B21" s="87" t="s">
        <v>93</v>
      </c>
      <c r="C21" s="110"/>
      <c r="D21" s="181"/>
      <c r="E21" s="181"/>
      <c r="F21" s="181"/>
      <c r="G21" s="181"/>
      <c r="H21" s="181"/>
      <c r="I21" s="181"/>
      <c r="J21" s="181"/>
      <c r="K21" s="110"/>
      <c r="L21" s="90"/>
      <c r="M21" s="310">
        <f>SUM(M22:M25)</f>
        <v>0</v>
      </c>
      <c r="N21" s="111"/>
      <c r="O21" s="310">
        <f>SUM(O22:O25)</f>
        <v>0</v>
      </c>
      <c r="P21" s="111"/>
      <c r="Q21" s="310">
        <f>SUM(Q22:Q25)</f>
        <v>0</v>
      </c>
      <c r="R21" s="111"/>
      <c r="S21" s="310">
        <f>SUM(S22:S25)</f>
        <v>0</v>
      </c>
      <c r="T21" s="111"/>
      <c r="U21" s="310">
        <f>SUM(U22:U25)</f>
        <v>0</v>
      </c>
      <c r="V21" s="111"/>
      <c r="W21" s="311">
        <f>SUM(M21:V21)</f>
        <v>0</v>
      </c>
      <c r="X21" s="130"/>
      <c r="Y21" s="92"/>
      <c r="Z21" s="92"/>
      <c r="AA21" s="107"/>
      <c r="AB21" s="107"/>
      <c r="AC21" s="107"/>
      <c r="AD21" s="107"/>
      <c r="AE21" s="107"/>
      <c r="AF21" s="85"/>
      <c r="AG21" s="112"/>
      <c r="AH21" s="112"/>
      <c r="AI21" s="112"/>
      <c r="AJ21" s="112"/>
      <c r="AK21" s="112"/>
    </row>
    <row r="22" spans="1:37" ht="15.75" x14ac:dyDescent="0.25">
      <c r="A22" s="136"/>
      <c r="B22" s="283" t="s">
        <v>94</v>
      </c>
      <c r="C22" s="85"/>
      <c r="D22" s="84"/>
      <c r="E22" s="84"/>
      <c r="F22" s="84"/>
      <c r="G22" s="84"/>
      <c r="H22" s="84"/>
      <c r="I22" s="84"/>
      <c r="J22" s="84"/>
      <c r="K22" s="85"/>
      <c r="L22" s="91"/>
      <c r="M22" s="312"/>
      <c r="N22" s="112"/>
      <c r="O22" s="312"/>
      <c r="P22" s="112"/>
      <c r="Q22" s="312"/>
      <c r="R22" s="112"/>
      <c r="S22" s="312"/>
      <c r="T22" s="112"/>
      <c r="U22" s="312"/>
      <c r="V22" s="112"/>
      <c r="W22" s="299">
        <f t="shared" ref="W22:W25" si="16">SUM(M22:V22)</f>
        <v>0</v>
      </c>
      <c r="X22" s="130"/>
      <c r="Y22" s="92"/>
      <c r="Z22" s="92"/>
      <c r="AA22" s="107"/>
      <c r="AB22" s="107"/>
      <c r="AC22" s="107"/>
      <c r="AD22" s="107"/>
      <c r="AE22" s="107"/>
      <c r="AF22" s="85"/>
      <c r="AG22" s="112"/>
      <c r="AH22" s="112"/>
      <c r="AI22" s="112"/>
      <c r="AJ22" s="112"/>
      <c r="AK22" s="112"/>
    </row>
    <row r="23" spans="1:37" ht="15.75" x14ac:dyDescent="0.25">
      <c r="A23" s="128"/>
      <c r="B23" s="283" t="s">
        <v>95</v>
      </c>
      <c r="C23" s="85"/>
      <c r="D23" s="84"/>
      <c r="E23" s="84"/>
      <c r="F23" s="84"/>
      <c r="G23" s="84"/>
      <c r="H23" s="84"/>
      <c r="I23" s="84"/>
      <c r="J23" s="84"/>
      <c r="K23" s="85"/>
      <c r="L23" s="91"/>
      <c r="M23" s="312"/>
      <c r="N23" s="112"/>
      <c r="O23" s="312"/>
      <c r="P23" s="112"/>
      <c r="Q23" s="312"/>
      <c r="R23" s="112"/>
      <c r="S23" s="312"/>
      <c r="T23" s="112"/>
      <c r="U23" s="312"/>
      <c r="V23" s="112"/>
      <c r="W23" s="299">
        <f t="shared" si="16"/>
        <v>0</v>
      </c>
      <c r="X23" s="130"/>
      <c r="Y23" s="92"/>
      <c r="Z23" s="92"/>
      <c r="AA23" s="107"/>
      <c r="AB23" s="107"/>
      <c r="AC23" s="107"/>
      <c r="AD23" s="107"/>
      <c r="AE23" s="107"/>
      <c r="AF23" s="85"/>
      <c r="AG23" s="112"/>
      <c r="AH23" s="112"/>
      <c r="AI23" s="112"/>
      <c r="AJ23" s="112"/>
      <c r="AK23" s="112"/>
    </row>
    <row r="24" spans="1:37" ht="15.75" x14ac:dyDescent="0.25">
      <c r="A24" s="128"/>
      <c r="B24" s="283"/>
      <c r="C24" s="85"/>
      <c r="D24" s="84"/>
      <c r="E24" s="84"/>
      <c r="F24" s="84"/>
      <c r="G24" s="84"/>
      <c r="H24" s="84"/>
      <c r="I24" s="84"/>
      <c r="J24" s="84"/>
      <c r="K24" s="85"/>
      <c r="L24" s="91"/>
      <c r="M24" s="312"/>
      <c r="N24" s="112"/>
      <c r="O24" s="312"/>
      <c r="P24" s="112"/>
      <c r="Q24" s="312"/>
      <c r="R24" s="112"/>
      <c r="S24" s="312"/>
      <c r="T24" s="112"/>
      <c r="U24" s="312"/>
      <c r="V24" s="112"/>
      <c r="W24" s="299">
        <f t="shared" si="16"/>
        <v>0</v>
      </c>
      <c r="X24" s="130"/>
      <c r="Y24" s="92"/>
      <c r="Z24" s="92"/>
      <c r="AA24" s="107"/>
      <c r="AB24" s="107"/>
      <c r="AC24" s="107"/>
      <c r="AD24" s="107"/>
      <c r="AE24" s="107"/>
      <c r="AF24" s="85"/>
      <c r="AG24" s="112"/>
      <c r="AH24" s="112"/>
      <c r="AI24" s="112"/>
      <c r="AJ24" s="112"/>
      <c r="AK24" s="112"/>
    </row>
    <row r="25" spans="1:37" ht="15.75" x14ac:dyDescent="0.25">
      <c r="A25" s="128"/>
      <c r="B25" s="284"/>
      <c r="C25" s="86"/>
      <c r="D25" s="100"/>
      <c r="E25" s="100"/>
      <c r="F25" s="100"/>
      <c r="G25" s="100"/>
      <c r="H25" s="100"/>
      <c r="I25" s="100"/>
      <c r="J25" s="100"/>
      <c r="K25" s="86"/>
      <c r="L25" s="93"/>
      <c r="M25" s="313"/>
      <c r="N25" s="314"/>
      <c r="O25" s="313"/>
      <c r="P25" s="314"/>
      <c r="Q25" s="313"/>
      <c r="R25" s="314"/>
      <c r="S25" s="313"/>
      <c r="T25" s="314"/>
      <c r="U25" s="313"/>
      <c r="V25" s="314"/>
      <c r="W25" s="301">
        <f t="shared" si="16"/>
        <v>0</v>
      </c>
      <c r="X25" s="130"/>
      <c r="Y25" s="92"/>
      <c r="Z25" s="92"/>
      <c r="AA25" s="107"/>
      <c r="AB25" s="107"/>
      <c r="AC25" s="107"/>
      <c r="AD25" s="107"/>
      <c r="AE25" s="107"/>
      <c r="AF25" s="85"/>
      <c r="AG25" s="112"/>
      <c r="AH25" s="112"/>
      <c r="AI25" s="112"/>
      <c r="AJ25" s="112"/>
      <c r="AK25" s="112"/>
    </row>
    <row r="26" spans="1:37" ht="15.75" x14ac:dyDescent="0.25">
      <c r="A26" s="128"/>
      <c r="B26" s="128"/>
      <c r="C26" s="128"/>
      <c r="D26" s="84"/>
      <c r="E26" s="84"/>
      <c r="F26" s="84"/>
      <c r="G26" s="84"/>
      <c r="H26" s="84"/>
      <c r="I26" s="84"/>
      <c r="J26" s="84"/>
      <c r="K26" s="128"/>
      <c r="L26" s="91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297"/>
      <c r="X26" s="130"/>
      <c r="Y26" s="92"/>
      <c r="Z26" s="92"/>
      <c r="AA26" s="107"/>
      <c r="AB26" s="107"/>
      <c r="AC26" s="107"/>
      <c r="AD26" s="107"/>
      <c r="AE26" s="107"/>
      <c r="AF26" s="85"/>
      <c r="AG26" s="112"/>
      <c r="AH26" s="112"/>
      <c r="AI26" s="112"/>
      <c r="AJ26" s="112"/>
      <c r="AK26" s="112"/>
    </row>
    <row r="27" spans="1:37" ht="15.75" x14ac:dyDescent="0.25">
      <c r="A27" s="402" t="s">
        <v>91</v>
      </c>
      <c r="B27" s="128"/>
      <c r="C27" s="128"/>
      <c r="D27" s="84"/>
      <c r="E27" s="84"/>
      <c r="F27" s="84"/>
      <c r="G27" s="84"/>
      <c r="H27" s="84"/>
      <c r="I27" s="84"/>
      <c r="J27" s="84"/>
      <c r="K27" s="128"/>
      <c r="L27" s="91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297"/>
      <c r="X27" s="130"/>
      <c r="Y27" s="92"/>
      <c r="Z27" s="92"/>
      <c r="AA27" s="107"/>
      <c r="AB27" s="107"/>
      <c r="AC27" s="107"/>
      <c r="AD27" s="107"/>
      <c r="AE27" s="107"/>
      <c r="AF27" s="85"/>
      <c r="AG27" s="112"/>
      <c r="AH27" s="112"/>
      <c r="AI27" s="112"/>
      <c r="AJ27" s="112"/>
      <c r="AK27" s="112"/>
    </row>
    <row r="28" spans="1:37" ht="15.75" x14ac:dyDescent="0.25">
      <c r="A28" s="174"/>
      <c r="B28" s="87" t="s">
        <v>5</v>
      </c>
      <c r="C28" s="88"/>
      <c r="D28" s="89"/>
      <c r="E28" s="89"/>
      <c r="F28" s="89"/>
      <c r="G28" s="89"/>
      <c r="H28" s="89"/>
      <c r="I28" s="89"/>
      <c r="J28" s="89"/>
      <c r="K28" s="88"/>
      <c r="L28" s="90"/>
      <c r="M28" s="310">
        <f>SUM(M29:M31)</f>
        <v>0</v>
      </c>
      <c r="N28" s="310"/>
      <c r="O28" s="310">
        <f>SUM(O29:O31)</f>
        <v>0</v>
      </c>
      <c r="P28" s="310"/>
      <c r="Q28" s="310">
        <f>SUM(Q29:Q31)</f>
        <v>0</v>
      </c>
      <c r="R28" s="310"/>
      <c r="S28" s="310">
        <f>SUM(S29:S31)</f>
        <v>0</v>
      </c>
      <c r="T28" s="310"/>
      <c r="U28" s="310">
        <f>SUM(U29:U31)</f>
        <v>0</v>
      </c>
      <c r="V28" s="310"/>
      <c r="W28" s="311">
        <f>SUM(M28:V28)</f>
        <v>0</v>
      </c>
      <c r="X28" s="126"/>
      <c r="Y28" s="92"/>
      <c r="Z28" s="92"/>
      <c r="AA28" s="107"/>
      <c r="AB28" s="107"/>
      <c r="AC28" s="107"/>
      <c r="AD28" s="107"/>
      <c r="AE28" s="107"/>
      <c r="AF28" s="85"/>
      <c r="AG28" s="112"/>
      <c r="AH28" s="112"/>
      <c r="AI28" s="112"/>
      <c r="AJ28" s="112"/>
      <c r="AK28" s="112"/>
    </row>
    <row r="29" spans="1:37" x14ac:dyDescent="0.2">
      <c r="A29" s="128"/>
      <c r="B29" s="24" t="s">
        <v>24</v>
      </c>
      <c r="C29" s="171"/>
      <c r="D29" s="84"/>
      <c r="E29" s="84"/>
      <c r="F29" s="84"/>
      <c r="G29" s="84"/>
      <c r="H29" s="84"/>
      <c r="I29" s="84"/>
      <c r="J29" s="84"/>
      <c r="K29" s="85"/>
      <c r="L29" s="85"/>
      <c r="M29" s="315"/>
      <c r="N29" s="112"/>
      <c r="O29" s="315"/>
      <c r="P29" s="112"/>
      <c r="Q29" s="315"/>
      <c r="R29" s="112"/>
      <c r="S29" s="315"/>
      <c r="T29" s="112"/>
      <c r="U29" s="315"/>
      <c r="V29" s="112"/>
      <c r="W29" s="299">
        <f>SUM(M29:V29)</f>
        <v>0</v>
      </c>
      <c r="X29" s="114"/>
      <c r="Z29" s="129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</row>
    <row r="30" spans="1:37" x14ac:dyDescent="0.2">
      <c r="A30" s="128"/>
      <c r="B30" s="24"/>
      <c r="C30" s="171"/>
      <c r="D30" s="84"/>
      <c r="E30" s="84"/>
      <c r="F30" s="84"/>
      <c r="G30" s="84"/>
      <c r="H30" s="84"/>
      <c r="I30" s="84"/>
      <c r="J30" s="84"/>
      <c r="K30" s="85"/>
      <c r="L30" s="85"/>
      <c r="M30" s="315"/>
      <c r="N30" s="112"/>
      <c r="O30" s="315"/>
      <c r="P30" s="112"/>
      <c r="Q30" s="315"/>
      <c r="R30" s="112"/>
      <c r="S30" s="315"/>
      <c r="T30" s="112"/>
      <c r="U30" s="315"/>
      <c r="V30" s="112"/>
      <c r="W30" s="299">
        <f>SUM(M30:V30)</f>
        <v>0</v>
      </c>
    </row>
    <row r="31" spans="1:37" x14ac:dyDescent="0.2">
      <c r="A31" s="128"/>
      <c r="B31" s="175"/>
      <c r="C31" s="176"/>
      <c r="D31" s="100"/>
      <c r="E31" s="100"/>
      <c r="F31" s="100"/>
      <c r="G31" s="100"/>
      <c r="H31" s="100"/>
      <c r="I31" s="100"/>
      <c r="J31" s="100"/>
      <c r="K31" s="86"/>
      <c r="L31" s="86"/>
      <c r="M31" s="316"/>
      <c r="N31" s="314"/>
      <c r="O31" s="316"/>
      <c r="P31" s="314"/>
      <c r="Q31" s="316"/>
      <c r="R31" s="314"/>
      <c r="S31" s="316"/>
      <c r="T31" s="314"/>
      <c r="U31" s="316"/>
      <c r="V31" s="314"/>
      <c r="W31" s="301">
        <f>SUM(M31:V31)</f>
        <v>0</v>
      </c>
      <c r="X31" s="132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ht="15.75" x14ac:dyDescent="0.25">
      <c r="A32" s="128"/>
      <c r="B32" s="128"/>
      <c r="C32" s="128"/>
      <c r="D32" s="84"/>
      <c r="E32" s="84"/>
      <c r="F32" s="84"/>
      <c r="G32" s="84"/>
      <c r="H32" s="84"/>
      <c r="I32" s="84"/>
      <c r="J32" s="84"/>
      <c r="K32" s="128"/>
      <c r="L32" s="91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297"/>
    </row>
    <row r="33" spans="1:37" ht="15.75" x14ac:dyDescent="0.25">
      <c r="A33" s="174"/>
      <c r="B33" s="87" t="s">
        <v>6</v>
      </c>
      <c r="C33" s="88"/>
      <c r="D33" s="89"/>
      <c r="E33" s="89"/>
      <c r="F33" s="89"/>
      <c r="G33" s="89"/>
      <c r="H33" s="89"/>
      <c r="I33" s="89"/>
      <c r="J33" s="89"/>
      <c r="K33" s="88"/>
      <c r="L33" s="90"/>
      <c r="M33" s="310">
        <f>SUM(M34:M36)</f>
        <v>0</v>
      </c>
      <c r="N33" s="310"/>
      <c r="O33" s="310">
        <f>SUM(O34:O36)</f>
        <v>0</v>
      </c>
      <c r="P33" s="310"/>
      <c r="Q33" s="310">
        <f>SUM(Q34:Q36)</f>
        <v>0</v>
      </c>
      <c r="R33" s="310"/>
      <c r="S33" s="310">
        <f>SUM(S34:S36)</f>
        <v>0</v>
      </c>
      <c r="T33" s="310"/>
      <c r="U33" s="310">
        <f>SUM(U34:U36)</f>
        <v>0</v>
      </c>
      <c r="V33" s="310"/>
      <c r="W33" s="311">
        <f>SUM(M33:V33)</f>
        <v>0</v>
      </c>
      <c r="X33" s="132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</row>
    <row r="34" spans="1:37" ht="15.75" x14ac:dyDescent="0.25">
      <c r="A34" s="128"/>
      <c r="B34" s="24" t="s">
        <v>24</v>
      </c>
      <c r="C34" s="171"/>
      <c r="D34" s="84"/>
      <c r="E34" s="84"/>
      <c r="F34" s="84"/>
      <c r="G34" s="84"/>
      <c r="H34" s="84"/>
      <c r="I34" s="84"/>
      <c r="J34" s="84"/>
      <c r="K34" s="85"/>
      <c r="L34" s="91"/>
      <c r="M34" s="317"/>
      <c r="N34" s="318"/>
      <c r="O34" s="315"/>
      <c r="P34" s="112"/>
      <c r="Q34" s="315"/>
      <c r="R34" s="112"/>
      <c r="S34" s="315"/>
      <c r="T34" s="112"/>
      <c r="U34" s="315"/>
      <c r="V34" s="112"/>
      <c r="W34" s="299">
        <f>SUM(M34:V34)</f>
        <v>0</v>
      </c>
      <c r="X34" s="133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</row>
    <row r="35" spans="1:37" ht="15.75" x14ac:dyDescent="0.25">
      <c r="A35" s="128"/>
      <c r="B35" s="24"/>
      <c r="C35" s="171"/>
      <c r="D35" s="84"/>
      <c r="E35" s="84"/>
      <c r="F35" s="84"/>
      <c r="G35" s="84"/>
      <c r="H35" s="84"/>
      <c r="I35" s="84"/>
      <c r="J35" s="84"/>
      <c r="K35" s="85"/>
      <c r="L35" s="91"/>
      <c r="M35" s="317"/>
      <c r="N35" s="318"/>
      <c r="O35" s="315"/>
      <c r="P35" s="112"/>
      <c r="Q35" s="315"/>
      <c r="R35" s="112"/>
      <c r="S35" s="315"/>
      <c r="T35" s="112"/>
      <c r="U35" s="315"/>
      <c r="V35" s="112"/>
      <c r="W35" s="299">
        <f>SUM(M35:V35)</f>
        <v>0</v>
      </c>
      <c r="X35" s="133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</row>
    <row r="36" spans="1:37" ht="15.75" x14ac:dyDescent="0.25">
      <c r="A36" s="85"/>
      <c r="B36" s="32"/>
      <c r="C36" s="177"/>
      <c r="D36" s="100"/>
      <c r="E36" s="100"/>
      <c r="F36" s="100"/>
      <c r="G36" s="100"/>
      <c r="H36" s="100"/>
      <c r="I36" s="100"/>
      <c r="J36" s="100"/>
      <c r="K36" s="86"/>
      <c r="L36" s="93"/>
      <c r="M36" s="319"/>
      <c r="N36" s="320"/>
      <c r="O36" s="316"/>
      <c r="P36" s="314"/>
      <c r="Q36" s="316"/>
      <c r="R36" s="314"/>
      <c r="S36" s="316"/>
      <c r="T36" s="314"/>
      <c r="U36" s="316"/>
      <c r="V36" s="314"/>
      <c r="W36" s="301">
        <f>SUM(M36:V36)</f>
        <v>0</v>
      </c>
    </row>
    <row r="37" spans="1:37" ht="15.75" x14ac:dyDescent="0.25">
      <c r="A37" s="128"/>
      <c r="B37" s="128"/>
      <c r="C37" s="128"/>
      <c r="D37" s="84"/>
      <c r="E37" s="84"/>
      <c r="F37" s="84"/>
      <c r="G37" s="84"/>
      <c r="H37" s="84"/>
      <c r="I37" s="84"/>
      <c r="J37" s="84"/>
      <c r="K37" s="128"/>
      <c r="L37" s="91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297"/>
    </row>
    <row r="38" spans="1:37" ht="15.75" x14ac:dyDescent="0.25">
      <c r="A38" s="174"/>
      <c r="B38" s="87" t="s">
        <v>7</v>
      </c>
      <c r="C38" s="88"/>
      <c r="D38" s="96"/>
      <c r="E38" s="96"/>
      <c r="F38" s="96"/>
      <c r="G38" s="96"/>
      <c r="H38" s="96"/>
      <c r="I38" s="96"/>
      <c r="J38" s="96"/>
      <c r="K38" s="88"/>
      <c r="L38" s="90"/>
      <c r="M38" s="310">
        <f>SUM(M39:M41)</f>
        <v>0</v>
      </c>
      <c r="N38" s="310"/>
      <c r="O38" s="310">
        <f>SUM(O39:O41)</f>
        <v>0</v>
      </c>
      <c r="P38" s="310"/>
      <c r="Q38" s="310">
        <f>SUM(Q39:Q41)</f>
        <v>0</v>
      </c>
      <c r="R38" s="310"/>
      <c r="S38" s="310">
        <f>SUM(S39:S41)</f>
        <v>0</v>
      </c>
      <c r="T38" s="310"/>
      <c r="U38" s="310">
        <f>SUM(U39:U41)</f>
        <v>0</v>
      </c>
      <c r="V38" s="310"/>
      <c r="W38" s="311">
        <f>SUM(M38:V38)</f>
        <v>0</v>
      </c>
      <c r="X38" s="132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ht="15.75" x14ac:dyDescent="0.25">
      <c r="A39" s="128"/>
      <c r="B39" s="24" t="s">
        <v>24</v>
      </c>
      <c r="C39" s="171"/>
      <c r="D39" s="84"/>
      <c r="E39" s="84"/>
      <c r="F39" s="84"/>
      <c r="G39" s="84"/>
      <c r="H39" s="84"/>
      <c r="I39" s="84"/>
      <c r="J39" s="84"/>
      <c r="K39" s="85"/>
      <c r="L39" s="91"/>
      <c r="M39" s="317"/>
      <c r="N39" s="318"/>
      <c r="O39" s="315"/>
      <c r="P39" s="112"/>
      <c r="Q39" s="315"/>
      <c r="R39" s="112"/>
      <c r="S39" s="315"/>
      <c r="T39" s="112"/>
      <c r="U39" s="315"/>
      <c r="V39" s="112"/>
      <c r="W39" s="299">
        <f>SUM(M39:V39)</f>
        <v>0</v>
      </c>
    </row>
    <row r="40" spans="1:37" ht="15.75" x14ac:dyDescent="0.25">
      <c r="A40" s="128"/>
      <c r="B40" s="24"/>
      <c r="C40" s="171"/>
      <c r="D40" s="84"/>
      <c r="E40" s="84"/>
      <c r="F40" s="84"/>
      <c r="G40" s="84"/>
      <c r="H40" s="84"/>
      <c r="I40" s="84"/>
      <c r="J40" s="84"/>
      <c r="K40" s="85"/>
      <c r="L40" s="91"/>
      <c r="M40" s="317"/>
      <c r="N40" s="318"/>
      <c r="O40" s="315"/>
      <c r="P40" s="112"/>
      <c r="Q40" s="315"/>
      <c r="R40" s="112"/>
      <c r="S40" s="315"/>
      <c r="T40" s="112"/>
      <c r="U40" s="315"/>
      <c r="V40" s="112"/>
      <c r="W40" s="299">
        <f>SUM(M40:V40)</f>
        <v>0</v>
      </c>
    </row>
    <row r="41" spans="1:37" ht="15.75" x14ac:dyDescent="0.25">
      <c r="A41" s="128"/>
      <c r="B41" s="32"/>
      <c r="C41" s="177"/>
      <c r="D41" s="100"/>
      <c r="E41" s="100"/>
      <c r="F41" s="100"/>
      <c r="G41" s="100"/>
      <c r="H41" s="100"/>
      <c r="I41" s="100"/>
      <c r="J41" s="100"/>
      <c r="K41" s="86"/>
      <c r="L41" s="93"/>
      <c r="M41" s="319"/>
      <c r="N41" s="320"/>
      <c r="O41" s="316"/>
      <c r="P41" s="314"/>
      <c r="Q41" s="316"/>
      <c r="R41" s="314"/>
      <c r="S41" s="316"/>
      <c r="T41" s="314"/>
      <c r="U41" s="316"/>
      <c r="V41" s="314"/>
      <c r="W41" s="301">
        <f>SUM(M41:V41)</f>
        <v>0</v>
      </c>
      <c r="X41" s="134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</row>
    <row r="42" spans="1:37" ht="15.75" x14ac:dyDescent="0.25">
      <c r="A42" s="128"/>
      <c r="B42" s="128"/>
      <c r="C42" s="128"/>
      <c r="D42" s="84"/>
      <c r="E42" s="84"/>
      <c r="F42" s="84"/>
      <c r="G42" s="84"/>
      <c r="H42" s="84"/>
      <c r="I42" s="84"/>
      <c r="J42" s="84"/>
      <c r="K42" s="128"/>
      <c r="L42" s="91"/>
      <c r="M42" s="309"/>
      <c r="N42" s="309"/>
      <c r="O42" s="309"/>
      <c r="P42" s="309"/>
      <c r="Q42" s="309"/>
      <c r="R42" s="309"/>
      <c r="S42" s="309"/>
      <c r="T42" s="111"/>
      <c r="U42" s="309"/>
      <c r="V42" s="111"/>
      <c r="W42" s="112"/>
    </row>
    <row r="43" spans="1:37" ht="15.75" x14ac:dyDescent="0.25">
      <c r="A43" s="174"/>
      <c r="B43" s="87" t="s">
        <v>8</v>
      </c>
      <c r="C43" s="88"/>
      <c r="D43" s="96"/>
      <c r="E43" s="96"/>
      <c r="F43" s="96"/>
      <c r="G43" s="96"/>
      <c r="H43" s="96"/>
      <c r="I43" s="96"/>
      <c r="J43" s="96"/>
      <c r="K43" s="110"/>
      <c r="L43" s="90"/>
      <c r="M43" s="310">
        <f>SUM(M44:M49)</f>
        <v>0</v>
      </c>
      <c r="N43" s="310"/>
      <c r="O43" s="310">
        <f>SUM(O44:O49)</f>
        <v>0</v>
      </c>
      <c r="P43" s="310"/>
      <c r="Q43" s="310">
        <f>SUM(Q44:Q49)</f>
        <v>0</v>
      </c>
      <c r="R43" s="310"/>
      <c r="S43" s="310">
        <f>SUM(S44:S49)</f>
        <v>0</v>
      </c>
      <c r="T43" s="310"/>
      <c r="U43" s="310">
        <f>SUM(U44:U49)</f>
        <v>0</v>
      </c>
      <c r="V43" s="310"/>
      <c r="W43" s="311">
        <f t="shared" ref="W43:W49" si="17">SUM(M43:V43)</f>
        <v>0</v>
      </c>
      <c r="X43" s="132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</row>
    <row r="44" spans="1:37" ht="15.75" x14ac:dyDescent="0.25">
      <c r="A44" s="174"/>
      <c r="B44" s="24" t="s">
        <v>24</v>
      </c>
      <c r="C44" s="171"/>
      <c r="D44" s="101"/>
      <c r="E44" s="101"/>
      <c r="F44" s="101"/>
      <c r="G44" s="101"/>
      <c r="H44" s="101"/>
      <c r="I44" s="101"/>
      <c r="J44" s="101"/>
      <c r="K44" s="85"/>
      <c r="L44" s="91"/>
      <c r="M44" s="315"/>
      <c r="N44" s="112"/>
      <c r="O44" s="315"/>
      <c r="P44" s="112"/>
      <c r="Q44" s="315"/>
      <c r="R44" s="112"/>
      <c r="S44" s="315"/>
      <c r="T44" s="112"/>
      <c r="U44" s="315"/>
      <c r="V44" s="112"/>
      <c r="W44" s="299">
        <f t="shared" si="17"/>
        <v>0</v>
      </c>
    </row>
    <row r="45" spans="1:37" ht="15.75" x14ac:dyDescent="0.25">
      <c r="A45" s="174"/>
      <c r="B45" s="24"/>
      <c r="C45" s="171"/>
      <c r="D45" s="101"/>
      <c r="E45" s="101"/>
      <c r="F45" s="101"/>
      <c r="G45" s="101"/>
      <c r="H45" s="101"/>
      <c r="I45" s="101"/>
      <c r="J45" s="101"/>
      <c r="K45" s="85"/>
      <c r="L45" s="91"/>
      <c r="M45" s="315"/>
      <c r="N45" s="112"/>
      <c r="O45" s="315"/>
      <c r="P45" s="112"/>
      <c r="Q45" s="315"/>
      <c r="R45" s="112"/>
      <c r="S45" s="315"/>
      <c r="T45" s="112"/>
      <c r="U45" s="315"/>
      <c r="V45" s="112"/>
      <c r="W45" s="299">
        <f t="shared" si="17"/>
        <v>0</v>
      </c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</row>
    <row r="46" spans="1:37" ht="15.75" x14ac:dyDescent="0.25">
      <c r="A46" s="174"/>
      <c r="B46" s="24"/>
      <c r="C46" s="171"/>
      <c r="D46" s="84"/>
      <c r="E46" s="101"/>
      <c r="F46" s="101"/>
      <c r="G46" s="101"/>
      <c r="H46" s="101"/>
      <c r="I46" s="101"/>
      <c r="J46" s="101"/>
      <c r="K46" s="102"/>
      <c r="L46" s="91"/>
      <c r="M46" s="315"/>
      <c r="N46" s="112"/>
      <c r="O46" s="315"/>
      <c r="P46" s="112"/>
      <c r="Q46" s="315"/>
      <c r="R46" s="112"/>
      <c r="S46" s="315"/>
      <c r="T46" s="112"/>
      <c r="U46" s="315"/>
      <c r="V46" s="298"/>
      <c r="W46" s="299">
        <f t="shared" si="17"/>
        <v>0</v>
      </c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</row>
    <row r="47" spans="1:37" ht="15.75" x14ac:dyDescent="0.25">
      <c r="A47" s="174"/>
      <c r="B47" s="97"/>
      <c r="C47" s="178"/>
      <c r="D47" s="84"/>
      <c r="E47" s="101"/>
      <c r="F47" s="101"/>
      <c r="G47" s="101"/>
      <c r="H47" s="101"/>
      <c r="I47" s="101"/>
      <c r="J47" s="101"/>
      <c r="K47" s="102"/>
      <c r="L47" s="91"/>
      <c r="M47" s="315"/>
      <c r="N47" s="112"/>
      <c r="O47" s="315"/>
      <c r="P47" s="112"/>
      <c r="Q47" s="315"/>
      <c r="R47" s="112"/>
      <c r="S47" s="315"/>
      <c r="T47" s="112"/>
      <c r="U47" s="315"/>
      <c r="V47" s="112"/>
      <c r="W47" s="299">
        <f t="shared" si="17"/>
        <v>0</v>
      </c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</row>
    <row r="48" spans="1:37" ht="15.75" x14ac:dyDescent="0.25">
      <c r="A48" s="174"/>
      <c r="B48" s="97"/>
      <c r="C48" s="178"/>
      <c r="D48" s="84"/>
      <c r="E48" s="101"/>
      <c r="F48" s="101"/>
      <c r="G48" s="101"/>
      <c r="H48" s="101"/>
      <c r="I48" s="101"/>
      <c r="J48" s="101"/>
      <c r="K48" s="102"/>
      <c r="L48" s="91"/>
      <c r="M48" s="315"/>
      <c r="N48" s="112"/>
      <c r="O48" s="315"/>
      <c r="P48" s="112"/>
      <c r="Q48" s="315"/>
      <c r="R48" s="112"/>
      <c r="S48" s="315"/>
      <c r="T48" s="112"/>
      <c r="U48" s="315"/>
      <c r="V48" s="112"/>
      <c r="W48" s="299">
        <f t="shared" si="17"/>
        <v>0</v>
      </c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</row>
    <row r="49" spans="1:37" ht="15.75" x14ac:dyDescent="0.25">
      <c r="A49" s="174"/>
      <c r="B49" s="98"/>
      <c r="C49" s="179"/>
      <c r="D49" s="100"/>
      <c r="E49" s="104"/>
      <c r="F49" s="104"/>
      <c r="G49" s="104"/>
      <c r="H49" s="104"/>
      <c r="I49" s="104"/>
      <c r="J49" s="104"/>
      <c r="K49" s="103"/>
      <c r="L49" s="93"/>
      <c r="M49" s="321"/>
      <c r="N49" s="322"/>
      <c r="O49" s="321"/>
      <c r="P49" s="322"/>
      <c r="Q49" s="321"/>
      <c r="R49" s="322"/>
      <c r="S49" s="321"/>
      <c r="T49" s="322"/>
      <c r="U49" s="321"/>
      <c r="V49" s="322"/>
      <c r="W49" s="301">
        <f t="shared" si="17"/>
        <v>0</v>
      </c>
    </row>
    <row r="50" spans="1:37" ht="15.75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74"/>
      <c r="L50" s="138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4"/>
      <c r="X50" s="13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</row>
    <row r="51" spans="1:37" ht="15.75" x14ac:dyDescent="0.25">
      <c r="A51" s="136"/>
      <c r="B51" s="87" t="s">
        <v>9</v>
      </c>
      <c r="C51" s="88"/>
      <c r="D51" s="96"/>
      <c r="E51" s="96"/>
      <c r="F51" s="96"/>
      <c r="G51" s="96"/>
      <c r="H51" s="96"/>
      <c r="I51" s="96"/>
      <c r="J51" s="96"/>
      <c r="K51" s="88"/>
      <c r="L51" s="90"/>
      <c r="M51" s="310">
        <f>SUM(M52:M55)</f>
        <v>0</v>
      </c>
      <c r="N51" s="310"/>
      <c r="O51" s="310">
        <f>SUM(O52:O55)</f>
        <v>0</v>
      </c>
      <c r="P51" s="310"/>
      <c r="Q51" s="310">
        <f>SUM(Q52:Q55)</f>
        <v>0</v>
      </c>
      <c r="R51" s="310"/>
      <c r="S51" s="310">
        <f>SUM(S52:S55)</f>
        <v>0</v>
      </c>
      <c r="T51" s="310"/>
      <c r="U51" s="310">
        <f>SUM(U52:U55)</f>
        <v>0</v>
      </c>
      <c r="V51" s="310"/>
      <c r="W51" s="311">
        <f>SUM(M51:V51)</f>
        <v>0</v>
      </c>
      <c r="X51" s="13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</row>
    <row r="52" spans="1:37" ht="15.75" x14ac:dyDescent="0.25">
      <c r="A52" s="128"/>
      <c r="B52" s="24" t="s">
        <v>24</v>
      </c>
      <c r="C52" s="171"/>
      <c r="D52" s="84"/>
      <c r="E52" s="84"/>
      <c r="F52" s="84"/>
      <c r="G52" s="84"/>
      <c r="H52" s="84"/>
      <c r="I52" s="84"/>
      <c r="J52" s="84"/>
      <c r="K52" s="85"/>
      <c r="L52" s="91"/>
      <c r="M52" s="325"/>
      <c r="N52" s="326"/>
      <c r="O52" s="325"/>
      <c r="P52" s="326"/>
      <c r="Q52" s="325"/>
      <c r="R52" s="326"/>
      <c r="S52" s="325"/>
      <c r="T52" s="326"/>
      <c r="U52" s="325"/>
      <c r="V52" s="326"/>
      <c r="W52" s="299">
        <f>SUM(M52:V52)</f>
        <v>0</v>
      </c>
      <c r="X52" s="135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</row>
    <row r="53" spans="1:37" ht="15.75" x14ac:dyDescent="0.25">
      <c r="A53" s="128"/>
      <c r="B53" s="24"/>
      <c r="C53" s="171"/>
      <c r="D53" s="84"/>
      <c r="E53" s="84"/>
      <c r="F53" s="84"/>
      <c r="G53" s="84"/>
      <c r="H53" s="84"/>
      <c r="I53" s="84"/>
      <c r="J53" s="84"/>
      <c r="K53" s="85"/>
      <c r="L53" s="91"/>
      <c r="M53" s="325"/>
      <c r="N53" s="326"/>
      <c r="O53" s="325"/>
      <c r="P53" s="326"/>
      <c r="Q53" s="325"/>
      <c r="R53" s="326"/>
      <c r="S53" s="325" t="s">
        <v>11</v>
      </c>
      <c r="T53" s="326"/>
      <c r="U53" s="325" t="s">
        <v>11</v>
      </c>
      <c r="V53" s="326"/>
      <c r="W53" s="299">
        <f>SUM(M53:V53)</f>
        <v>0</v>
      </c>
      <c r="X53" s="132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</row>
    <row r="54" spans="1:37" ht="15.75" x14ac:dyDescent="0.25">
      <c r="A54" s="128"/>
      <c r="B54" s="24"/>
      <c r="C54" s="171"/>
      <c r="D54" s="84"/>
      <c r="E54" s="84"/>
      <c r="F54" s="84"/>
      <c r="G54" s="84"/>
      <c r="H54" s="84"/>
      <c r="I54" s="84"/>
      <c r="J54" s="84"/>
      <c r="K54" s="85"/>
      <c r="L54" s="91"/>
      <c r="M54" s="325"/>
      <c r="N54" s="318"/>
      <c r="O54" s="325"/>
      <c r="P54" s="318"/>
      <c r="Q54" s="325"/>
      <c r="R54" s="318"/>
      <c r="S54" s="325"/>
      <c r="T54" s="318"/>
      <c r="U54" s="325"/>
      <c r="V54" s="318"/>
      <c r="W54" s="299">
        <f>SUM(M54:V54)</f>
        <v>0</v>
      </c>
      <c r="X54" s="132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</row>
    <row r="55" spans="1:37" ht="15.75" x14ac:dyDescent="0.25">
      <c r="A55" s="128"/>
      <c r="B55" s="32"/>
      <c r="C55" s="177"/>
      <c r="D55" s="100"/>
      <c r="E55" s="100"/>
      <c r="F55" s="100"/>
      <c r="G55" s="100"/>
      <c r="H55" s="100"/>
      <c r="I55" s="100"/>
      <c r="J55" s="100"/>
      <c r="K55" s="86"/>
      <c r="L55" s="93"/>
      <c r="M55" s="327"/>
      <c r="N55" s="328"/>
      <c r="O55" s="327"/>
      <c r="P55" s="328"/>
      <c r="Q55" s="327"/>
      <c r="R55" s="328"/>
      <c r="S55" s="327"/>
      <c r="T55" s="328"/>
      <c r="U55" s="327"/>
      <c r="V55" s="328"/>
      <c r="W55" s="301">
        <f>SUM(M55:V55)</f>
        <v>0</v>
      </c>
      <c r="X55" s="132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</row>
    <row r="56" spans="1:37" ht="15.75" x14ac:dyDescent="0.25">
      <c r="A56" s="128"/>
      <c r="B56" s="85"/>
      <c r="C56" s="85"/>
      <c r="D56" s="84"/>
      <c r="E56" s="84"/>
      <c r="F56" s="84"/>
      <c r="G56" s="84"/>
      <c r="H56" s="84"/>
      <c r="I56" s="84"/>
      <c r="J56" s="84"/>
      <c r="K56" s="85"/>
      <c r="L56" s="91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18"/>
      <c r="X56" s="137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</row>
    <row r="57" spans="1:37" ht="16.5" thickBot="1" x14ac:dyDescent="0.3">
      <c r="A57" s="128"/>
      <c r="B57" s="180"/>
      <c r="C57" s="110"/>
      <c r="D57" s="181"/>
      <c r="E57" s="181"/>
      <c r="F57" s="181"/>
      <c r="G57" s="181"/>
      <c r="H57" s="181"/>
      <c r="I57" s="181"/>
      <c r="J57" s="181"/>
      <c r="K57" s="110"/>
      <c r="L57" s="90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30"/>
      <c r="X57" s="132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</row>
    <row r="58" spans="1:37" ht="15.75" x14ac:dyDescent="0.25">
      <c r="A58" s="136"/>
      <c r="B58" s="182" t="s">
        <v>45</v>
      </c>
      <c r="C58" s="183"/>
      <c r="D58" s="184"/>
      <c r="E58" s="184"/>
      <c r="F58" s="184"/>
      <c r="G58" s="184"/>
      <c r="H58" s="184"/>
      <c r="I58" s="184"/>
      <c r="J58" s="184"/>
      <c r="K58" s="183"/>
      <c r="L58" s="185"/>
      <c r="M58" s="331">
        <f>SUM(M18,M21,M28,M33,M38,M43,M51)</f>
        <v>0</v>
      </c>
      <c r="N58" s="332"/>
      <c r="O58" s="331">
        <f>SUM(O18,O21,O28,O33,O38,O43,O51)</f>
        <v>0</v>
      </c>
      <c r="P58" s="332"/>
      <c r="Q58" s="331">
        <f>SUM(Q18,Q21,Q28,Q33,Q38,Q43,Q51)</f>
        <v>0</v>
      </c>
      <c r="R58" s="332"/>
      <c r="S58" s="331">
        <f>SUM(S18,S21,S28,S33,S38,S43,S51)</f>
        <v>0</v>
      </c>
      <c r="T58" s="332"/>
      <c r="U58" s="331">
        <f>SUM(U18,U21,U28,U33,U38,U43,U51)</f>
        <v>0</v>
      </c>
      <c r="V58" s="332"/>
      <c r="W58" s="333">
        <f>SUM(W18,W21,W28,W33,W38,W43,W51)</f>
        <v>0</v>
      </c>
      <c r="X58" s="114"/>
    </row>
    <row r="59" spans="1:37" ht="15.75" x14ac:dyDescent="0.25">
      <c r="A59" s="136"/>
      <c r="B59" s="172"/>
      <c r="C59" s="103"/>
      <c r="D59" s="173"/>
      <c r="E59" s="173"/>
      <c r="F59" s="173"/>
      <c r="G59" s="173"/>
      <c r="H59" s="173"/>
      <c r="I59" s="173"/>
      <c r="J59" s="173"/>
      <c r="K59" s="103"/>
      <c r="L59" s="93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34"/>
    </row>
    <row r="60" spans="1:37" ht="15.75" x14ac:dyDescent="0.25">
      <c r="A60" s="128"/>
      <c r="B60" s="128"/>
      <c r="C60" s="128"/>
      <c r="D60" s="84"/>
      <c r="E60" s="84"/>
      <c r="F60" s="84"/>
      <c r="G60" s="84"/>
      <c r="H60" s="84"/>
      <c r="I60" s="84"/>
      <c r="J60" s="84"/>
      <c r="K60" s="128"/>
      <c r="L60" s="91"/>
      <c r="M60" s="309"/>
      <c r="N60" s="309"/>
      <c r="O60" s="309"/>
      <c r="P60" s="309"/>
      <c r="Q60" s="309"/>
      <c r="R60" s="309"/>
      <c r="S60" s="112"/>
      <c r="T60" s="112"/>
      <c r="U60" s="112"/>
      <c r="V60" s="112"/>
      <c r="W60" s="112"/>
    </row>
    <row r="61" spans="1:37" ht="15.75" x14ac:dyDescent="0.25">
      <c r="A61" s="128"/>
      <c r="B61" s="128"/>
      <c r="C61" s="234"/>
      <c r="D61" s="233" t="s">
        <v>12</v>
      </c>
      <c r="E61" s="230" t="s">
        <v>13</v>
      </c>
      <c r="F61" s="230" t="s">
        <v>14</v>
      </c>
      <c r="G61" s="230" t="s">
        <v>15</v>
      </c>
      <c r="H61" s="230" t="s">
        <v>16</v>
      </c>
      <c r="I61" s="84"/>
      <c r="J61" s="84"/>
      <c r="K61" s="128"/>
      <c r="L61" s="91"/>
      <c r="M61" s="309"/>
      <c r="N61" s="309"/>
      <c r="O61" s="309"/>
      <c r="P61" s="309"/>
      <c r="Q61" s="309"/>
      <c r="R61" s="309"/>
      <c r="S61" s="112"/>
      <c r="T61" s="112"/>
      <c r="U61" s="112"/>
      <c r="V61" s="112"/>
      <c r="W61" s="112"/>
    </row>
    <row r="62" spans="1:37" ht="15.75" x14ac:dyDescent="0.25">
      <c r="A62" s="128"/>
      <c r="B62" s="186" t="s">
        <v>26</v>
      </c>
      <c r="C62" s="187"/>
      <c r="D62" s="188"/>
      <c r="E62" s="188"/>
      <c r="F62" s="188"/>
      <c r="G62" s="188"/>
      <c r="H62" s="188"/>
      <c r="I62" s="188"/>
      <c r="J62" s="188"/>
      <c r="K62" s="189"/>
      <c r="L62" s="190"/>
      <c r="M62" s="335">
        <f>SUM(M58)</f>
        <v>0</v>
      </c>
      <c r="N62" s="335"/>
      <c r="O62" s="335">
        <f>SUM(O58)</f>
        <v>0</v>
      </c>
      <c r="P62" s="335"/>
      <c r="Q62" s="335">
        <f>SUM(Q58)</f>
        <v>0</v>
      </c>
      <c r="R62" s="335"/>
      <c r="S62" s="335">
        <f>SUM(S58)</f>
        <v>0</v>
      </c>
      <c r="T62" s="335"/>
      <c r="U62" s="335">
        <f>SUM(U58)</f>
        <v>0</v>
      </c>
      <c r="V62" s="335"/>
      <c r="W62" s="336">
        <f>SUM(M62:V62)</f>
        <v>0</v>
      </c>
    </row>
    <row r="63" spans="1:37" ht="15.75" x14ac:dyDescent="0.25">
      <c r="A63" s="128"/>
      <c r="B63" s="141" t="s">
        <v>20</v>
      </c>
      <c r="C63" s="235"/>
      <c r="D63" s="231">
        <v>0</v>
      </c>
      <c r="E63" s="232">
        <v>0</v>
      </c>
      <c r="F63" s="232">
        <v>0</v>
      </c>
      <c r="G63" s="232">
        <v>0</v>
      </c>
      <c r="H63" s="232">
        <v>0</v>
      </c>
      <c r="I63" s="84"/>
      <c r="J63" s="84"/>
      <c r="K63" s="85"/>
      <c r="L63" s="91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8"/>
    </row>
    <row r="64" spans="1:37" ht="23.25" customHeight="1" x14ac:dyDescent="0.25">
      <c r="A64" s="128"/>
      <c r="B64" s="182" t="s">
        <v>98</v>
      </c>
      <c r="C64" s="183"/>
      <c r="D64" s="191"/>
      <c r="E64" s="192"/>
      <c r="F64" s="192"/>
      <c r="G64" s="192"/>
      <c r="H64" s="192"/>
      <c r="I64" s="192"/>
      <c r="J64" s="192"/>
      <c r="K64" s="191"/>
      <c r="L64" s="185"/>
      <c r="M64" s="332">
        <f>(M62-M30)*$D$63</f>
        <v>0</v>
      </c>
      <c r="N64" s="332"/>
      <c r="O64" s="332">
        <f>(O62-O30)*$D$63</f>
        <v>0</v>
      </c>
      <c r="P64" s="332"/>
      <c r="Q64" s="332">
        <f>(Q62-Q30)*$D$63</f>
        <v>0</v>
      </c>
      <c r="R64" s="332"/>
      <c r="S64" s="332">
        <f>S62*$G$63</f>
        <v>0</v>
      </c>
      <c r="T64" s="332"/>
      <c r="U64" s="332">
        <f>U62*$H$63</f>
        <v>0</v>
      </c>
      <c r="V64" s="332"/>
      <c r="W64" s="339">
        <f>SUM(M64:V64)</f>
        <v>0</v>
      </c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</row>
    <row r="65" spans="1:37" ht="15.75" x14ac:dyDescent="0.25">
      <c r="A65" s="128"/>
      <c r="B65" s="344" t="s">
        <v>97</v>
      </c>
      <c r="C65" s="183"/>
      <c r="D65" s="191"/>
      <c r="E65" s="192"/>
      <c r="F65" s="192"/>
      <c r="G65" s="192"/>
      <c r="H65" s="192"/>
      <c r="I65" s="192"/>
      <c r="J65" s="192"/>
      <c r="K65" s="191"/>
      <c r="L65" s="185"/>
      <c r="M65" s="349"/>
      <c r="N65" s="332"/>
      <c r="O65" s="349"/>
      <c r="P65" s="332"/>
      <c r="Q65" s="349"/>
      <c r="R65" s="332"/>
      <c r="S65" s="349"/>
      <c r="T65" s="332"/>
      <c r="U65" s="349"/>
      <c r="V65" s="332"/>
      <c r="W65" s="350">
        <f>SUM(M65:V65)</f>
        <v>0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</row>
    <row r="66" spans="1:37" ht="15.75" x14ac:dyDescent="0.25">
      <c r="A66" s="128"/>
      <c r="B66" s="344" t="s">
        <v>96</v>
      </c>
      <c r="C66" s="345"/>
      <c r="D66" s="346"/>
      <c r="E66" s="346"/>
      <c r="F66" s="346"/>
      <c r="G66" s="346"/>
      <c r="H66" s="346"/>
      <c r="I66" s="346"/>
      <c r="J66" s="346"/>
      <c r="K66" s="345"/>
      <c r="L66" s="347"/>
      <c r="M66" s="353">
        <f>SUM(M64:M65)</f>
        <v>0</v>
      </c>
      <c r="N66" s="348"/>
      <c r="O66" s="353">
        <f>SUM(O64:O65)</f>
        <v>0</v>
      </c>
      <c r="P66" s="348"/>
      <c r="Q66" s="353">
        <f>SUM(Q64:Q65)</f>
        <v>0</v>
      </c>
      <c r="R66" s="348"/>
      <c r="S66" s="353">
        <f>SUM(S64:S65)</f>
        <v>0</v>
      </c>
      <c r="T66" s="348"/>
      <c r="U66" s="353">
        <f>SUM(U64:U65)</f>
        <v>0</v>
      </c>
      <c r="V66" s="348"/>
      <c r="W66" s="336">
        <f>SUM(M66:V66)</f>
        <v>0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</row>
    <row r="67" spans="1:37" ht="26.25" customHeight="1" thickBot="1" x14ac:dyDescent="0.3">
      <c r="A67" s="136"/>
      <c r="B67" s="182" t="s">
        <v>25</v>
      </c>
      <c r="C67" s="183"/>
      <c r="D67" s="184"/>
      <c r="E67" s="184"/>
      <c r="F67" s="184"/>
      <c r="G67" s="184"/>
      <c r="H67" s="184"/>
      <c r="I67" s="184"/>
      <c r="J67" s="184"/>
      <c r="K67" s="183"/>
      <c r="L67" s="185"/>
      <c r="M67" s="351">
        <f>SUM(M62,M66)</f>
        <v>0</v>
      </c>
      <c r="N67" s="332"/>
      <c r="O67" s="351">
        <f>SUM(O62,O66)</f>
        <v>0</v>
      </c>
      <c r="P67" s="332"/>
      <c r="Q67" s="351">
        <f>SUM(Q62,Q66)</f>
        <v>0</v>
      </c>
      <c r="R67" s="332"/>
      <c r="S67" s="351">
        <f>SUM(S62,S66)</f>
        <v>0</v>
      </c>
      <c r="T67" s="332"/>
      <c r="U67" s="351">
        <f>SUM(U62,U66)</f>
        <v>0</v>
      </c>
      <c r="V67" s="332"/>
      <c r="W67" s="352">
        <f>SUM(M67:V67)</f>
        <v>0</v>
      </c>
    </row>
    <row r="68" spans="1:37" ht="13.5" thickTop="1" x14ac:dyDescent="0.2">
      <c r="A68" s="128"/>
      <c r="B68" s="193"/>
      <c r="C68" s="86"/>
      <c r="D68" s="100"/>
      <c r="E68" s="100"/>
      <c r="F68" s="100"/>
      <c r="G68" s="100"/>
      <c r="H68" s="100"/>
      <c r="I68" s="100"/>
      <c r="J68" s="100"/>
      <c r="K68" s="86"/>
      <c r="L68" s="9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00"/>
    </row>
    <row r="69" spans="1:37" x14ac:dyDescent="0.2">
      <c r="X69" s="132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</row>
    <row r="70" spans="1:37" x14ac:dyDescent="0.2">
      <c r="X70" s="132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</row>
    <row r="76" spans="1:37" x14ac:dyDescent="0.2">
      <c r="Y76" s="139">
        <f>SUM(V75:V76)</f>
        <v>0</v>
      </c>
      <c r="Z76" s="139">
        <f>SUM(W75:W76)</f>
        <v>0</v>
      </c>
    </row>
    <row r="84" spans="24:37" x14ac:dyDescent="0.2">
      <c r="X84" s="132"/>
      <c r="Y84" s="140">
        <f>SUM(V80,V82)</f>
        <v>0</v>
      </c>
      <c r="Z84" s="140">
        <f>SUM(W80,W82)</f>
        <v>0</v>
      </c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</row>
    <row r="86" spans="24:37" x14ac:dyDescent="0.2">
      <c r="X86" s="133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90" spans="24:37" x14ac:dyDescent="0.2">
      <c r="X90" s="133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</row>
  </sheetData>
  <sheetProtection password="CA3D" sheet="1" objects="1" scenarios="1" formatCells="0" formatColumns="0" formatRows="0"/>
  <mergeCells count="10">
    <mergeCell ref="X4:X7"/>
    <mergeCell ref="Y6:Y7"/>
    <mergeCell ref="Z6:AE6"/>
    <mergeCell ref="AG6:AK6"/>
    <mergeCell ref="D7:H7"/>
    <mergeCell ref="M7:N7"/>
    <mergeCell ref="O7:P7"/>
    <mergeCell ref="Q7:R7"/>
    <mergeCell ref="S7:T7"/>
    <mergeCell ref="U7:V7"/>
  </mergeCells>
  <pageMargins left="0.18" right="0.52" top="0.22" bottom="0.3" header="0.17" footer="0.18"/>
  <pageSetup scale="69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Proposal Budget</vt:lpstr>
      <vt:lpstr>Subaward1</vt:lpstr>
      <vt:lpstr>Subaward2</vt:lpstr>
      <vt:lpstr>Sub Summary</vt:lpstr>
      <vt:lpstr>Subaward3</vt:lpstr>
      <vt:lpstr>Subaward4</vt:lpstr>
      <vt:lpstr>'Proposal Budget'!Print_Area</vt:lpstr>
      <vt:lpstr>'Sub Summary'!Print_Area</vt:lpstr>
      <vt:lpstr>Subaward1!Print_Area</vt:lpstr>
      <vt:lpstr>Subaward2!Print_Area</vt:lpstr>
      <vt:lpstr>Subaward3!Print_Area</vt:lpstr>
      <vt:lpstr>Subaward4!Print_Area</vt:lpstr>
      <vt:lpstr>'Proposal Budget'!Print_Titles</vt:lpstr>
      <vt:lpstr>'Sub Summary'!Print_Titles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L. Bell</dc:creator>
  <cp:lastModifiedBy>Windows User</cp:lastModifiedBy>
  <cp:lastPrinted>2016-07-13T14:53:47Z</cp:lastPrinted>
  <dcterms:created xsi:type="dcterms:W3CDTF">2001-07-13T16:54:36Z</dcterms:created>
  <dcterms:modified xsi:type="dcterms:W3CDTF">2021-04-26T13:46:15Z</dcterms:modified>
</cp:coreProperties>
</file>